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775" windowHeight="5895" tabRatio="887" activeTab="1"/>
  </bookViews>
  <sheets>
    <sheet name="String" sheetId="1" r:id="rId1"/>
    <sheet name="Wechselrichter" sheetId="2" r:id="rId2"/>
    <sheet name="Einspeisung Gesamt" sheetId="3" r:id="rId3"/>
    <sheet name="Einspeisung 2005" sheetId="4" r:id="rId4"/>
    <sheet name="Einspeisung 2006" sheetId="5" r:id="rId5"/>
    <sheet name="Einspeisung 2007" sheetId="6" r:id="rId6"/>
    <sheet name="Einspeisung 2008" sheetId="7" r:id="rId7"/>
  </sheets>
  <definedNames>
    <definedName name="_xlnm.Print_Area" localSheetId="0">'String'!$A$1:$AL$15</definedName>
  </definedNames>
  <calcPr fullCalcOnLoad="1"/>
</workbook>
</file>

<file path=xl/sharedStrings.xml><?xml version="1.0" encoding="utf-8"?>
<sst xmlns="http://schemas.openxmlformats.org/spreadsheetml/2006/main" count="269" uniqueCount="214">
  <si>
    <t>Datum</t>
  </si>
  <si>
    <t>Ertrag/kWh</t>
  </si>
  <si>
    <t>Gesamt:</t>
  </si>
  <si>
    <t>Zählerstand/kWh</t>
  </si>
  <si>
    <t>Jahr</t>
  </si>
  <si>
    <t>Leistung</t>
  </si>
  <si>
    <t>SOLL</t>
  </si>
  <si>
    <t>IST P</t>
  </si>
  <si>
    <t>SOLL %</t>
  </si>
  <si>
    <t>SOLL P</t>
  </si>
  <si>
    <t>Soll</t>
  </si>
  <si>
    <t>DIFF P</t>
  </si>
  <si>
    <t>Geräte-Nr.:</t>
  </si>
  <si>
    <t>Jahr (kWh)</t>
  </si>
  <si>
    <t>Gesamt (kWh)</t>
  </si>
  <si>
    <t>Jahr (h)</t>
  </si>
  <si>
    <t>Gesamt (h)</t>
  </si>
  <si>
    <t>Wechselrichter Nr.2</t>
  </si>
  <si>
    <t>Wechselrichter Nr.3</t>
  </si>
  <si>
    <t>Wechselrichter Nr.4</t>
  </si>
  <si>
    <t>Wechselrichter Nr.5</t>
  </si>
  <si>
    <t>Wechselrichter Nr.6</t>
  </si>
  <si>
    <t>5.0X 07367</t>
  </si>
  <si>
    <t>1.5G 12590</t>
  </si>
  <si>
    <t>1.5G 12589</t>
  </si>
  <si>
    <t>5.0X 07366</t>
  </si>
  <si>
    <t>5.0X 07365</t>
  </si>
  <si>
    <t>5.0X 07364</t>
  </si>
  <si>
    <t>1.5G 12592</t>
  </si>
  <si>
    <t>Logbuch</t>
  </si>
  <si>
    <t xml:space="preserve">Wechselrichter Nr.1 </t>
  </si>
  <si>
    <t>0,3m</t>
  </si>
  <si>
    <t>0,53m</t>
  </si>
  <si>
    <t>G 1</t>
  </si>
  <si>
    <t>G 2</t>
  </si>
  <si>
    <t>G 3</t>
  </si>
  <si>
    <t>G 4</t>
  </si>
  <si>
    <t>G 5</t>
  </si>
  <si>
    <t>G 6</t>
  </si>
  <si>
    <t>G 7</t>
  </si>
  <si>
    <t>G 8</t>
  </si>
  <si>
    <t>G9</t>
  </si>
  <si>
    <t>G 10</t>
  </si>
  <si>
    <t>G 11</t>
  </si>
  <si>
    <t>G 12</t>
  </si>
  <si>
    <t>G 13</t>
  </si>
  <si>
    <t>G 14</t>
  </si>
  <si>
    <t>G 15</t>
  </si>
  <si>
    <t>G 16</t>
  </si>
  <si>
    <t>G 17</t>
  </si>
  <si>
    <t>F 1</t>
  </si>
  <si>
    <t>F 2</t>
  </si>
  <si>
    <t>F 3</t>
  </si>
  <si>
    <t>F 4</t>
  </si>
  <si>
    <t>J 1</t>
  </si>
  <si>
    <t>J 10</t>
  </si>
  <si>
    <t>J 9</t>
  </si>
  <si>
    <t>J 8</t>
  </si>
  <si>
    <t>J 7</t>
  </si>
  <si>
    <t>K 9</t>
  </si>
  <si>
    <t>K 8</t>
  </si>
  <si>
    <t>K 7</t>
  </si>
  <si>
    <t>K 6</t>
  </si>
  <si>
    <t>K 5</t>
  </si>
  <si>
    <t>K 4</t>
  </si>
  <si>
    <t>B 9</t>
  </si>
  <si>
    <t>B 8</t>
  </si>
  <si>
    <t>B 7</t>
  </si>
  <si>
    <t>B 6</t>
  </si>
  <si>
    <t>B 5</t>
  </si>
  <si>
    <t>B 4</t>
  </si>
  <si>
    <t>B 3</t>
  </si>
  <si>
    <t>B 2</t>
  </si>
  <si>
    <t>B 1</t>
  </si>
  <si>
    <t>D 9</t>
  </si>
  <si>
    <t>D 8</t>
  </si>
  <si>
    <t>D 7</t>
  </si>
  <si>
    <t>D 6</t>
  </si>
  <si>
    <t>D 5</t>
  </si>
  <si>
    <t>D 4</t>
  </si>
  <si>
    <t>D 3</t>
  </si>
  <si>
    <t>D 2</t>
  </si>
  <si>
    <t>D 1</t>
  </si>
  <si>
    <t>F 7</t>
  </si>
  <si>
    <t>F 6</t>
  </si>
  <si>
    <t>F 5</t>
  </si>
  <si>
    <t>J 2</t>
  </si>
  <si>
    <t>J 3</t>
  </si>
  <si>
    <t>J 4</t>
  </si>
  <si>
    <t>J 5</t>
  </si>
  <si>
    <t>J 6</t>
  </si>
  <si>
    <t>K 1</t>
  </si>
  <si>
    <t>K 2</t>
  </si>
  <si>
    <t>K 3</t>
  </si>
  <si>
    <t>H 17</t>
  </si>
  <si>
    <t>H 16</t>
  </si>
  <si>
    <t>H 15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</si>
  <si>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</si>
  <si>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</si>
  <si>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</si>
  <si>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</si>
  <si>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</si>
  <si>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</si>
  <si>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</si>
  <si>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</si>
  <si>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</si>
  <si>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</si>
  <si>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</si>
  <si>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</si>
  <si>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</si>
  <si>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</si>
  <si>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</si>
  <si>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</si>
  <si>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</si>
  <si>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</si>
  <si>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F 8</t>
  </si>
  <si>
    <t>F 9</t>
  </si>
  <si>
    <t>F 10</t>
  </si>
  <si>
    <t>F 11</t>
  </si>
  <si>
    <t>H 5</t>
  </si>
  <si>
    <t>H 6</t>
  </si>
  <si>
    <t>H 7</t>
  </si>
  <si>
    <t>H 8</t>
  </si>
  <si>
    <t>H 9</t>
  </si>
  <si>
    <t>H 10</t>
  </si>
  <si>
    <t>H 11</t>
  </si>
  <si>
    <t>H 12</t>
  </si>
  <si>
    <t>H 13</t>
  </si>
  <si>
    <t>H 14</t>
  </si>
  <si>
    <t>C 9</t>
  </si>
  <si>
    <t>C 8</t>
  </si>
  <si>
    <t>C 7</t>
  </si>
  <si>
    <t>C 6</t>
  </si>
  <si>
    <t>C 5</t>
  </si>
  <si>
    <t>C 4</t>
  </si>
  <si>
    <t>C 3</t>
  </si>
  <si>
    <t>C 2</t>
  </si>
  <si>
    <t>C 1</t>
  </si>
  <si>
    <t>E 9</t>
  </si>
  <si>
    <t>E 8</t>
  </si>
  <si>
    <t>E 7</t>
  </si>
  <si>
    <t>E 6</t>
  </si>
  <si>
    <t>E 5</t>
  </si>
  <si>
    <t>E 4</t>
  </si>
  <si>
    <t>E 3</t>
  </si>
  <si>
    <t>E 2</t>
  </si>
  <si>
    <t>E 1</t>
  </si>
  <si>
    <t>F 15</t>
  </si>
  <si>
    <t>F 14</t>
  </si>
  <si>
    <t>F 13</t>
  </si>
  <si>
    <t>F 12</t>
  </si>
  <si>
    <t>H 4</t>
  </si>
  <si>
    <t>H 3</t>
  </si>
  <si>
    <t>H 2</t>
  </si>
  <si>
    <t>H 1</t>
  </si>
  <si>
    <t>A 18</t>
  </si>
  <si>
    <t>A 17</t>
  </si>
  <si>
    <t>A 16</t>
  </si>
  <si>
    <t>A 15</t>
  </si>
  <si>
    <t>A 14</t>
  </si>
  <si>
    <t>A 13</t>
  </si>
  <si>
    <t>C 10</t>
  </si>
  <si>
    <t>C 11</t>
  </si>
  <si>
    <t>C 12</t>
  </si>
  <si>
    <t>C 13</t>
  </si>
  <si>
    <t>C 14</t>
  </si>
  <si>
    <t>C 15</t>
  </si>
  <si>
    <t>C 16</t>
  </si>
  <si>
    <t>C 17</t>
  </si>
  <si>
    <t>C 18</t>
  </si>
  <si>
    <t>E 10</t>
  </si>
  <si>
    <t>E 11</t>
  </si>
  <si>
    <t>E 12</t>
  </si>
  <si>
    <t>E 13</t>
  </si>
  <si>
    <t>E 14</t>
  </si>
  <si>
    <t>E 15</t>
  </si>
  <si>
    <t>E 16</t>
  </si>
  <si>
    <t>E 17</t>
  </si>
  <si>
    <t>E 18</t>
  </si>
  <si>
    <t>F 16</t>
  </si>
  <si>
    <t>F 17</t>
  </si>
  <si>
    <t>F 18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</si>
  <si>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</si>
  <si>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</si>
  <si>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</si>
  <si>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</si>
  <si>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</si>
  <si>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</si>
  <si>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</si>
  <si>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</si>
  <si>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</si>
  <si>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</si>
  <si>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</si>
  <si>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</si>
  <si>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Nr.1</t>
  </si>
  <si>
    <t>H&amp;G</t>
  </si>
  <si>
    <t>Nr.3</t>
  </si>
  <si>
    <t>B&amp;C</t>
  </si>
  <si>
    <t>Nr.5</t>
  </si>
  <si>
    <t>K</t>
  </si>
  <si>
    <t>Nr.2</t>
  </si>
  <si>
    <t>A&amp;F</t>
  </si>
  <si>
    <t>Nr.4</t>
  </si>
  <si>
    <t>D&amp;E</t>
  </si>
  <si>
    <t>Nr.6</t>
  </si>
  <si>
    <t>J</t>
  </si>
  <si>
    <t>Zähler</t>
  </si>
  <si>
    <t>Abweich</t>
  </si>
  <si>
    <t>Bus:</t>
  </si>
  <si>
    <t>A=grün/weiß</t>
  </si>
  <si>
    <t>B=grün</t>
  </si>
  <si>
    <t>Alarmkontakt: Blau</t>
  </si>
  <si>
    <t>Wechselrichter Nr.5 gegen Garantie Gerät getauscht 1.5G12590---&gt;1.5G12592</t>
  </si>
  <si>
    <t>Schnitt/kWP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</si>
</sst>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\ \k\Wh"/>
    <numFmt numFmtId="166" formatCode="[$-407]dddd\,\ d\.\ mmmm\ yyyy"/>
    <numFmt numFmtId="167" formatCode="00000"/>
    <numFmt numFmtId="168" formatCode="\'\k\wh"/>
    <numFmt numFmtId="169" formatCode="#,##0.0\ &quot;kWh&quot;"/>
    <numFmt numFmtId="170" formatCode="mmm\ yyyy"/>
    <numFmt numFmtId="171" formatCode="[$-407]mmmmm\ yy;@"/>
    <numFmt numFmtId="172" formatCode="d/m/yyyy;@"/>
    <numFmt numFmtId="173" formatCode="dd/mm/yy;@"/>
    <numFmt numFmtId="174" formatCode="_-* #,##0.0\ _€_-;\-* #,##0.0\ _€_-;_-* &quot;-&quot;??\ _€_-;_-@_-"/>
    <numFmt numFmtId="175" formatCode="_-* #,##0\ _€_-;\-* #,##0\ _€_-;_-* &quot;-&quot;??\ _€_-;_-@_-"/>
    <numFmt numFmtId="176" formatCode="#,##0\ &quot;kWh&quot;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\'\'\k\wh\'\'"/>
    <numFmt numFmtId="185" formatCode="#,##0\ &quot;h&quot;"/>
    <numFmt numFmtId="186" formatCode="\+#,##0.0\ &quot;kWh&quot;"/>
    <numFmt numFmtId="187" formatCode="[Black]#,##0.0\ &quot;kWh&quot;;[Red]#,##0.0&quot;kWh&quot;"/>
    <numFmt numFmtId="188" formatCode="[Black]#,##0.0\ &quot;kWh&quot;;[Red]\-#,##0.0&quot;kWh&quot;"/>
    <numFmt numFmtId="189" formatCode="[Black]\+#,##0.0\ &quot;kWh&quot;;[Red]\-#,##0.0&quot;kWh&quot;"/>
    <numFmt numFmtId="190" formatCode="[Black]\+#,##0.0\ &quot;kWh&quot;;[Yellow]\-#,##0.0&quot;kWh&quot;"/>
    <numFmt numFmtId="191" formatCode="[Black]\+#,##0.0\ &quot;kWh&quot;;\-#,##0.0&quot;kWh&quot;"/>
    <numFmt numFmtId="192" formatCode="[Black]\+#,##0.00\ &quot;€&quot;;[Red]\-#,##0.00&quot;€&quot;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4.5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0"/>
      <color indexed="48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4" fontId="0" fillId="0" borderId="0" xfId="18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20">
      <alignment horizontal="center"/>
      <protection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9" fontId="0" fillId="0" borderId="0" xfId="20" applyNumberFormat="1">
      <alignment horizontal="center"/>
      <protection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2" borderId="1" xfId="0" applyNumberFormat="1" applyFont="1" applyFill="1" applyBorder="1" applyAlignment="1">
      <alignment horizontal="center"/>
    </xf>
    <xf numFmtId="0" fontId="1" fillId="2" borderId="1" xfId="20" applyFont="1" applyFill="1" applyBorder="1" applyAlignment="1">
      <alignment horizontal="center"/>
      <protection/>
    </xf>
    <xf numFmtId="169" fontId="0" fillId="0" borderId="1" xfId="20" applyNumberFormat="1" applyBorder="1">
      <alignment horizontal="center"/>
      <protection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4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169" fontId="1" fillId="0" borderId="1" xfId="20" applyNumberFormat="1" applyFont="1" applyBorder="1">
      <alignment horizontal="center"/>
      <protection/>
    </xf>
    <xf numFmtId="169" fontId="0" fillId="0" borderId="1" xfId="20" applyNumberFormat="1" applyFont="1" applyBorder="1">
      <alignment horizontal="center"/>
      <protection/>
    </xf>
    <xf numFmtId="176" fontId="1" fillId="0" borderId="0" xfId="0" applyNumberFormat="1" applyFont="1" applyAlignment="1">
      <alignment/>
    </xf>
    <xf numFmtId="0" fontId="1" fillId="0" borderId="2" xfId="20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169" fontId="3" fillId="0" borderId="1" xfId="20" applyNumberFormat="1" applyFont="1" applyBorder="1">
      <alignment horizontal="center"/>
      <protection/>
    </xf>
    <xf numFmtId="176" fontId="3" fillId="0" borderId="1" xfId="0" applyNumberFormat="1" applyFont="1" applyBorder="1" applyAlignment="1">
      <alignment/>
    </xf>
    <xf numFmtId="44" fontId="0" fillId="0" borderId="0" xfId="23" applyAlignment="1">
      <alignment/>
    </xf>
    <xf numFmtId="0" fontId="0" fillId="0" borderId="0" xfId="0" applyNumberFormat="1" applyBorder="1" applyAlignment="1">
      <alignment/>
    </xf>
    <xf numFmtId="169" fontId="1" fillId="0" borderId="0" xfId="20" applyNumberFormat="1" applyFont="1" applyBorder="1">
      <alignment horizontal="center"/>
      <protection/>
    </xf>
    <xf numFmtId="44" fontId="0" fillId="0" borderId="0" xfId="23" applyBorder="1" applyAlignment="1">
      <alignment/>
    </xf>
    <xf numFmtId="14" fontId="1" fillId="0" borderId="1" xfId="0" applyNumberFormat="1" applyFont="1" applyBorder="1" applyAlignment="1">
      <alignment/>
    </xf>
    <xf numFmtId="44" fontId="1" fillId="0" borderId="1" xfId="18" applyFont="1" applyBorder="1" applyAlignment="1">
      <alignment/>
    </xf>
    <xf numFmtId="169" fontId="0" fillId="0" borderId="0" xfId="20" applyNumberFormat="1" applyFont="1">
      <alignment horizontal="center"/>
      <protection/>
    </xf>
    <xf numFmtId="14" fontId="6" fillId="0" borderId="1" xfId="0" applyNumberFormat="1" applyFont="1" applyBorder="1" applyAlignment="1">
      <alignment/>
    </xf>
    <xf numFmtId="169" fontId="6" fillId="0" borderId="1" xfId="20" applyNumberFormat="1" applyFont="1" applyBorder="1">
      <alignment horizontal="center"/>
      <protection/>
    </xf>
    <xf numFmtId="0" fontId="7" fillId="3" borderId="1" xfId="0" applyFont="1" applyFill="1" applyBorder="1" applyAlignment="1">
      <alignment/>
    </xf>
    <xf numFmtId="169" fontId="7" fillId="3" borderId="1" xfId="0" applyNumberFormat="1" applyFont="1" applyFill="1" applyBorder="1" applyAlignment="1">
      <alignment/>
    </xf>
    <xf numFmtId="169" fontId="7" fillId="3" borderId="1" xfId="16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169" fontId="8" fillId="3" borderId="1" xfId="0" applyNumberFormat="1" applyFont="1" applyFill="1" applyBorder="1" applyAlignment="1">
      <alignment/>
    </xf>
    <xf numFmtId="176" fontId="8" fillId="3" borderId="1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4" fontId="9" fillId="0" borderId="1" xfId="0" applyNumberFormat="1" applyFont="1" applyBorder="1" applyAlignment="1">
      <alignment/>
    </xf>
    <xf numFmtId="169" fontId="9" fillId="0" borderId="1" xfId="20" applyNumberFormat="1" applyFont="1" applyBorder="1">
      <alignment horizontal="center"/>
      <protection/>
    </xf>
    <xf numFmtId="14" fontId="10" fillId="0" borderId="1" xfId="0" applyNumberFormat="1" applyFont="1" applyBorder="1" applyAlignment="1">
      <alignment/>
    </xf>
    <xf numFmtId="169" fontId="10" fillId="0" borderId="1" xfId="20" applyNumberFormat="1" applyFont="1" applyBorder="1">
      <alignment horizontal="center"/>
      <protection/>
    </xf>
    <xf numFmtId="14" fontId="10" fillId="0" borderId="1" xfId="0" applyNumberFormat="1" applyFont="1" applyFill="1" applyBorder="1" applyAlignment="1">
      <alignment/>
    </xf>
    <xf numFmtId="169" fontId="10" fillId="0" borderId="1" xfId="20" applyNumberFormat="1" applyFont="1" applyFill="1" applyBorder="1">
      <alignment horizontal="center"/>
      <protection/>
    </xf>
    <xf numFmtId="169" fontId="0" fillId="0" borderId="0" xfId="0" applyNumberFormat="1" applyAlignment="1">
      <alignment/>
    </xf>
    <xf numFmtId="14" fontId="11" fillId="0" borderId="1" xfId="0" applyNumberFormat="1" applyFont="1" applyBorder="1" applyAlignment="1">
      <alignment/>
    </xf>
    <xf numFmtId="169" fontId="11" fillId="0" borderId="1" xfId="20" applyNumberFormat="1" applyFont="1" applyBorder="1">
      <alignment horizontal="center"/>
      <protection/>
    </xf>
    <xf numFmtId="169" fontId="1" fillId="2" borderId="0" xfId="20" applyNumberFormat="1" applyFont="1" applyFill="1" applyBorder="1">
      <alignment horizontal="center"/>
      <protection/>
    </xf>
    <xf numFmtId="169" fontId="0" fillId="0" borderId="0" xfId="20" applyNumberFormat="1" applyBorder="1">
      <alignment horizontal="center"/>
      <protection/>
    </xf>
    <xf numFmtId="14" fontId="1" fillId="2" borderId="3" xfId="0" applyNumberFormat="1" applyFont="1" applyFill="1" applyBorder="1" applyAlignment="1">
      <alignment horizontal="center"/>
    </xf>
    <xf numFmtId="0" fontId="1" fillId="2" borderId="4" xfId="20" applyFont="1" applyFill="1" applyBorder="1" applyAlignment="1">
      <alignment horizontal="center"/>
      <protection/>
    </xf>
    <xf numFmtId="183" fontId="1" fillId="0" borderId="0" xfId="0" applyNumberFormat="1" applyFont="1" applyFill="1" applyBorder="1" applyAlignment="1">
      <alignment/>
    </xf>
    <xf numFmtId="183" fontId="3" fillId="0" borderId="1" xfId="0" applyNumberFormat="1" applyFont="1" applyBorder="1" applyAlignment="1">
      <alignment/>
    </xf>
    <xf numFmtId="183" fontId="1" fillId="0" borderId="0" xfId="0" applyNumberFormat="1" applyFont="1" applyAlignment="1">
      <alignment/>
    </xf>
    <xf numFmtId="44" fontId="1" fillId="0" borderId="0" xfId="18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6" fontId="1" fillId="0" borderId="1" xfId="20" applyNumberFormat="1" applyFont="1" applyBorder="1">
      <alignment horizontal="center"/>
      <protection/>
    </xf>
    <xf numFmtId="18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4" fillId="0" borderId="0" xfId="22" applyFont="1">
      <alignment/>
      <protection/>
    </xf>
    <xf numFmtId="0" fontId="14" fillId="0" borderId="0" xfId="22" applyFont="1" applyFill="1">
      <alignment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 applyFill="1" applyAlignment="1">
      <alignment horizontal="center"/>
      <protection/>
    </xf>
    <xf numFmtId="0" fontId="15" fillId="0" borderId="0" xfId="22" applyFont="1" applyFill="1" applyAlignment="1">
      <alignment horizontal="center" textRotation="180"/>
      <protection/>
    </xf>
    <xf numFmtId="0" fontId="14" fillId="0" borderId="5" xfId="22" applyFont="1" applyBorder="1">
      <alignment/>
      <protection/>
    </xf>
    <xf numFmtId="0" fontId="14" fillId="4" borderId="1" xfId="22" applyFont="1" applyFill="1" applyBorder="1" applyAlignment="1">
      <alignment horizontal="center" vertical="center"/>
      <protection/>
    </xf>
    <xf numFmtId="0" fontId="14" fillId="4" borderId="6" xfId="22" applyFont="1" applyFill="1" applyBorder="1" applyAlignment="1">
      <alignment horizontal="center" vertical="center"/>
      <protection/>
    </xf>
    <xf numFmtId="0" fontId="14" fillId="4" borderId="7" xfId="22" applyFont="1" applyFill="1" applyBorder="1" applyAlignment="1">
      <alignment horizontal="center" vertical="center"/>
      <protection/>
    </xf>
    <xf numFmtId="0" fontId="14" fillId="4" borderId="8" xfId="22" applyFont="1" applyFill="1" applyBorder="1" applyAlignment="1">
      <alignment horizontal="center" vertical="center"/>
      <protection/>
    </xf>
    <xf numFmtId="0" fontId="14" fillId="4" borderId="9" xfId="22" applyFont="1" applyFill="1" applyBorder="1" applyAlignment="1">
      <alignment horizontal="center" vertical="center"/>
      <protection/>
    </xf>
    <xf numFmtId="0" fontId="14" fillId="0" borderId="7" xfId="22" applyFont="1" applyFill="1" applyBorder="1" applyAlignment="1">
      <alignment horizontal="center" vertical="center"/>
      <protection/>
    </xf>
    <xf numFmtId="0" fontId="14" fillId="5" borderId="7" xfId="22" applyFont="1" applyFill="1" applyBorder="1" applyAlignment="1">
      <alignment horizontal="center" vertical="center"/>
      <protection/>
    </xf>
    <xf numFmtId="0" fontId="14" fillId="6" borderId="7" xfId="22" applyFont="1" applyFill="1" applyBorder="1" applyAlignment="1">
      <alignment horizontal="center" vertical="center"/>
      <protection/>
    </xf>
    <xf numFmtId="0" fontId="14" fillId="7" borderId="5" xfId="22" applyFont="1" applyFill="1" applyBorder="1">
      <alignment/>
      <protection/>
    </xf>
    <xf numFmtId="0" fontId="14" fillId="8" borderId="1" xfId="22" applyFont="1" applyFill="1" applyBorder="1" applyAlignment="1">
      <alignment horizontal="center" vertical="center"/>
      <protection/>
    </xf>
    <xf numFmtId="0" fontId="14" fillId="8" borderId="9" xfId="22" applyFont="1" applyFill="1" applyBorder="1" applyAlignment="1">
      <alignment horizontal="center" vertical="center"/>
      <protection/>
    </xf>
    <xf numFmtId="0" fontId="14" fillId="8" borderId="7" xfId="22" applyFont="1" applyFill="1" applyBorder="1" applyAlignment="1">
      <alignment horizontal="center" vertical="center"/>
      <protection/>
    </xf>
    <xf numFmtId="0" fontId="14" fillId="8" borderId="8" xfId="22" applyFont="1" applyFill="1" applyBorder="1" applyAlignment="1">
      <alignment horizontal="center" vertical="center"/>
      <protection/>
    </xf>
    <xf numFmtId="0" fontId="14" fillId="7" borderId="7" xfId="22" applyFont="1" applyFill="1" applyBorder="1" applyAlignment="1">
      <alignment horizontal="center" vertical="center"/>
      <protection/>
    </xf>
    <xf numFmtId="0" fontId="14" fillId="9" borderId="7" xfId="22" applyFont="1" applyFill="1" applyBorder="1" applyAlignment="1">
      <alignment horizontal="center" vertical="center"/>
      <protection/>
    </xf>
    <xf numFmtId="0" fontId="14" fillId="10" borderId="7" xfId="22" applyFont="1" applyFill="1" applyBorder="1" applyAlignment="1">
      <alignment horizontal="center" vertical="center"/>
      <protection/>
    </xf>
    <xf numFmtId="0" fontId="14" fillId="7" borderId="0" xfId="22" applyFont="1" applyFill="1">
      <alignment/>
      <protection/>
    </xf>
    <xf numFmtId="0" fontId="14" fillId="0" borderId="1" xfId="22" applyFont="1" applyBorder="1">
      <alignment/>
      <protection/>
    </xf>
    <xf numFmtId="0" fontId="14" fillId="11" borderId="1" xfId="22" applyFont="1" applyFill="1" applyBorder="1" applyAlignment="1">
      <alignment horizontal="center" vertical="center"/>
      <protection/>
    </xf>
    <xf numFmtId="0" fontId="14" fillId="11" borderId="10" xfId="22" applyFont="1" applyFill="1" applyBorder="1" applyAlignment="1">
      <alignment horizontal="center" vertical="center"/>
      <protection/>
    </xf>
    <xf numFmtId="0" fontId="14" fillId="11" borderId="7" xfId="22" applyFont="1" applyFill="1" applyBorder="1" applyAlignment="1">
      <alignment horizontal="center" vertical="center"/>
      <protection/>
    </xf>
    <xf numFmtId="0" fontId="14" fillId="11" borderId="8" xfId="22" applyFont="1" applyFill="1" applyBorder="1" applyAlignment="1">
      <alignment horizontal="center" vertical="center"/>
      <protection/>
    </xf>
    <xf numFmtId="0" fontId="14" fillId="11" borderId="9" xfId="22" applyFont="1" applyFill="1" applyBorder="1" applyAlignment="1">
      <alignment horizontal="center" vertical="center"/>
      <protection/>
    </xf>
    <xf numFmtId="0" fontId="14" fillId="12" borderId="7" xfId="22" applyFont="1" applyFill="1" applyBorder="1" applyAlignment="1">
      <alignment horizontal="center" vertical="center"/>
      <protection/>
    </xf>
    <xf numFmtId="0" fontId="14" fillId="13" borderId="7" xfId="22" applyFont="1" applyFill="1" applyBorder="1" applyAlignment="1">
      <alignment horizontal="center" vertical="center"/>
      <protection/>
    </xf>
    <xf numFmtId="0" fontId="14" fillId="0" borderId="1" xfId="22" applyFont="1" applyFill="1" applyBorder="1">
      <alignment/>
      <protection/>
    </xf>
    <xf numFmtId="0" fontId="14" fillId="0" borderId="10" xfId="22" applyFont="1" applyFill="1" applyBorder="1" applyAlignment="1">
      <alignment horizontal="center" vertical="center"/>
      <protection/>
    </xf>
    <xf numFmtId="0" fontId="14" fillId="0" borderId="8" xfId="22" applyFont="1" applyFill="1" applyBorder="1" applyAlignment="1">
      <alignment horizontal="center" vertical="center"/>
      <protection/>
    </xf>
    <xf numFmtId="0" fontId="14" fillId="0" borderId="1" xfId="22" applyFont="1" applyFill="1" applyBorder="1" applyAlignment="1">
      <alignment horizontal="center" vertical="center"/>
      <protection/>
    </xf>
    <xf numFmtId="0" fontId="14" fillId="0" borderId="9" xfId="22" applyFont="1" applyFill="1" applyBorder="1" applyAlignment="1">
      <alignment horizontal="center" vertical="center"/>
      <protection/>
    </xf>
    <xf numFmtId="0" fontId="14" fillId="2" borderId="9" xfId="22" applyFont="1" applyFill="1" applyBorder="1" applyAlignment="1">
      <alignment horizontal="center" vertical="center"/>
      <protection/>
    </xf>
    <xf numFmtId="0" fontId="14" fillId="2" borderId="7" xfId="22" applyFont="1" applyFill="1" applyBorder="1" applyAlignment="1">
      <alignment horizontal="center" vertical="center"/>
      <protection/>
    </xf>
    <xf numFmtId="0" fontId="14" fillId="2" borderId="8" xfId="22" applyFont="1" applyFill="1" applyBorder="1" applyAlignment="1">
      <alignment horizontal="center" vertical="center"/>
      <protection/>
    </xf>
    <xf numFmtId="0" fontId="14" fillId="2" borderId="1" xfId="22" applyFont="1" applyFill="1" applyBorder="1" applyAlignment="1">
      <alignment horizontal="center" vertical="center"/>
      <protection/>
    </xf>
    <xf numFmtId="0" fontId="14" fillId="14" borderId="7" xfId="22" applyFont="1" applyFill="1" applyBorder="1" applyAlignment="1">
      <alignment horizontal="center" vertical="center"/>
      <protection/>
    </xf>
    <xf numFmtId="0" fontId="14" fillId="15" borderId="7" xfId="22" applyFont="1" applyFill="1" applyBorder="1" applyAlignment="1">
      <alignment horizontal="center" vertical="center"/>
      <protection/>
    </xf>
    <xf numFmtId="0" fontId="14" fillId="7" borderId="1" xfId="22" applyFont="1" applyFill="1" applyBorder="1">
      <alignment/>
      <protection/>
    </xf>
    <xf numFmtId="0" fontId="14" fillId="7" borderId="9" xfId="22" applyFont="1" applyFill="1" applyBorder="1" applyAlignment="1">
      <alignment horizontal="center" vertical="center"/>
      <protection/>
    </xf>
    <xf numFmtId="0" fontId="14" fillId="7" borderId="8" xfId="22" applyFont="1" applyFill="1" applyBorder="1" applyAlignment="1">
      <alignment horizontal="center" vertical="center"/>
      <protection/>
    </xf>
    <xf numFmtId="0" fontId="14" fillId="7" borderId="1" xfId="22" applyFont="1" applyFill="1" applyBorder="1" applyAlignment="1">
      <alignment horizontal="center" vertical="center"/>
      <protection/>
    </xf>
    <xf numFmtId="0" fontId="14" fillId="16" borderId="7" xfId="22" applyFont="1" applyFill="1" applyBorder="1" applyAlignment="1">
      <alignment horizontal="center" vertical="center"/>
      <protection/>
    </xf>
    <xf numFmtId="0" fontId="1" fillId="0" borderId="1" xfId="22" applyFont="1" applyBorder="1">
      <alignment/>
      <protection/>
    </xf>
    <xf numFmtId="0" fontId="1" fillId="0" borderId="0" xfId="22" applyFont="1">
      <alignment/>
      <protection/>
    </xf>
    <xf numFmtId="0" fontId="9" fillId="0" borderId="0" xfId="0" applyFont="1" applyAlignment="1">
      <alignment/>
    </xf>
    <xf numFmtId="169" fontId="16" fillId="0" borderId="1" xfId="20" applyNumberFormat="1" applyFont="1" applyBorder="1">
      <alignment horizontal="center"/>
      <protection/>
    </xf>
    <xf numFmtId="0" fontId="16" fillId="0" borderId="1" xfId="0" applyNumberFormat="1" applyFont="1" applyBorder="1" applyAlignment="1">
      <alignment/>
    </xf>
    <xf numFmtId="44" fontId="17" fillId="0" borderId="0" xfId="18" applyFont="1" applyAlignment="1">
      <alignment/>
    </xf>
    <xf numFmtId="0" fontId="17" fillId="0" borderId="0" xfId="0" applyFont="1" applyAlignment="1">
      <alignment/>
    </xf>
    <xf numFmtId="17" fontId="5" fillId="2" borderId="1" xfId="0" applyNumberFormat="1" applyFont="1" applyFill="1" applyBorder="1" applyAlignment="1">
      <alignment/>
    </xf>
    <xf numFmtId="169" fontId="5" fillId="2" borderId="1" xfId="20" applyNumberFormat="1" applyFont="1" applyFill="1" applyBorder="1">
      <alignment horizontal="center"/>
      <protection/>
    </xf>
    <xf numFmtId="183" fontId="5" fillId="2" borderId="1" xfId="0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/>
    </xf>
    <xf numFmtId="17" fontId="1" fillId="2" borderId="1" xfId="0" applyNumberFormat="1" applyFont="1" applyFill="1" applyBorder="1" applyAlignment="1">
      <alignment/>
    </xf>
    <xf numFmtId="169" fontId="1" fillId="2" borderId="1" xfId="20" applyNumberFormat="1" applyFont="1" applyFill="1" applyBorder="1">
      <alignment horizontal="center"/>
      <protection/>
    </xf>
    <xf numFmtId="183" fontId="1" fillId="2" borderId="1" xfId="0" applyNumberFormat="1" applyFont="1" applyFill="1" applyBorder="1" applyAlignment="1">
      <alignment/>
    </xf>
    <xf numFmtId="17" fontId="16" fillId="17" borderId="1" xfId="0" applyNumberFormat="1" applyFont="1" applyFill="1" applyBorder="1" applyAlignment="1">
      <alignment/>
    </xf>
    <xf numFmtId="169" fontId="16" fillId="17" borderId="1" xfId="20" applyNumberFormat="1" applyFont="1" applyFill="1" applyBorder="1">
      <alignment horizontal="center"/>
      <protection/>
    </xf>
    <xf numFmtId="183" fontId="16" fillId="17" borderId="1" xfId="0" applyNumberFormat="1" applyFont="1" applyFill="1" applyBorder="1" applyAlignment="1">
      <alignment/>
    </xf>
    <xf numFmtId="176" fontId="16" fillId="17" borderId="1" xfId="0" applyNumberFormat="1" applyFont="1" applyFill="1" applyBorder="1" applyAlignment="1">
      <alignment/>
    </xf>
    <xf numFmtId="17" fontId="18" fillId="17" borderId="1" xfId="0" applyNumberFormat="1" applyFont="1" applyFill="1" applyBorder="1" applyAlignment="1">
      <alignment/>
    </xf>
    <xf numFmtId="169" fontId="18" fillId="17" borderId="1" xfId="20" applyNumberFormat="1" applyFont="1" applyFill="1" applyBorder="1">
      <alignment horizontal="center"/>
      <protection/>
    </xf>
    <xf numFmtId="183" fontId="18" fillId="17" borderId="1" xfId="0" applyNumberFormat="1" applyFont="1" applyFill="1" applyBorder="1" applyAlignment="1">
      <alignment/>
    </xf>
    <xf numFmtId="176" fontId="18" fillId="17" borderId="1" xfId="0" applyNumberFormat="1" applyFont="1" applyFill="1" applyBorder="1" applyAlignment="1">
      <alignment/>
    </xf>
    <xf numFmtId="189" fontId="16" fillId="17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" xfId="20" applyNumberFormat="1" applyBorder="1" applyAlignment="1">
      <alignment horizontal="center"/>
      <protection/>
    </xf>
    <xf numFmtId="169" fontId="9" fillId="0" borderId="1" xfId="20" applyNumberFormat="1" applyFont="1" applyFill="1" applyBorder="1" applyAlignment="1">
      <alignment horizontal="center"/>
      <protection/>
    </xf>
    <xf numFmtId="169" fontId="10" fillId="0" borderId="1" xfId="20" applyNumberFormat="1" applyFont="1" applyBorder="1" applyAlignment="1">
      <alignment horizontal="center"/>
      <protection/>
    </xf>
    <xf numFmtId="169" fontId="9" fillId="0" borderId="1" xfId="20" applyNumberFormat="1" applyFont="1" applyBorder="1" applyAlignment="1">
      <alignment horizontal="center"/>
      <protection/>
    </xf>
    <xf numFmtId="189" fontId="16" fillId="2" borderId="1" xfId="0" applyNumberFormat="1" applyFont="1" applyFill="1" applyBorder="1" applyAlignment="1">
      <alignment horizontal="center"/>
    </xf>
    <xf numFmtId="169" fontId="10" fillId="0" borderId="1" xfId="0" applyNumberFormat="1" applyFont="1" applyFill="1" applyBorder="1" applyAlignment="1">
      <alignment horizontal="center"/>
    </xf>
    <xf numFmtId="169" fontId="19" fillId="0" borderId="0" xfId="0" applyNumberFormat="1" applyFont="1" applyAlignment="1">
      <alignment/>
    </xf>
    <xf numFmtId="169" fontId="19" fillId="0" borderId="1" xfId="0" applyNumberFormat="1" applyFont="1" applyBorder="1" applyAlignment="1">
      <alignment/>
    </xf>
    <xf numFmtId="169" fontId="5" fillId="0" borderId="1" xfId="20" applyNumberFormat="1" applyFont="1" applyBorder="1">
      <alignment horizontal="center"/>
      <protection/>
    </xf>
    <xf numFmtId="14" fontId="1" fillId="0" borderId="1" xfId="18" applyNumberFormat="1" applyFont="1" applyBorder="1" applyAlignment="1">
      <alignment/>
    </xf>
    <xf numFmtId="176" fontId="1" fillId="0" borderId="1" xfId="20" applyNumberFormat="1" applyFont="1" applyBorder="1" applyAlignment="1">
      <alignment horizontal="right"/>
      <protection/>
    </xf>
    <xf numFmtId="44" fontId="1" fillId="0" borderId="0" xfId="23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255"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Kwh" xfId="20"/>
    <cellStyle name="Percent" xfId="21"/>
    <cellStyle name="Standard_Stringverteilung Friedmann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Jahr 2006 Ertrag/kWh</a:t>
            </a:r>
          </a:p>
        </c:rich>
      </c:tx>
      <c:layout>
        <c:manualLayout>
          <c:xMode val="factor"/>
          <c:yMode val="factor"/>
          <c:x val="-0.01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54"/>
          <c:w val="1"/>
          <c:h val="0.947"/>
        </c:manualLayout>
      </c:layout>
      <c:areaChart>
        <c:grouping val="stacked"/>
        <c:varyColors val="0"/>
        <c:ser>
          <c:idx val="0"/>
          <c:order val="0"/>
          <c:tx>
            <c:strRef>
              <c:f>'Einspeisung 2006'!$C$1</c:f>
              <c:strCache>
                <c:ptCount val="1"/>
                <c:pt idx="0">
                  <c:v>Ertrag/kWh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'Einspeisung 2006'!$C$2:$C$366</c:f>
              <c:numCache>
                <c:ptCount val="365"/>
                <c:pt idx="0">
                  <c:v>25.899999999999977</c:v>
                </c:pt>
                <c:pt idx="1">
                  <c:v>13.100000000000023</c:v>
                </c:pt>
                <c:pt idx="2">
                  <c:v>8</c:v>
                </c:pt>
                <c:pt idx="3">
                  <c:v>14.799999999999955</c:v>
                </c:pt>
                <c:pt idx="4">
                  <c:v>14</c:v>
                </c:pt>
                <c:pt idx="5">
                  <c:v>50.200000000000045</c:v>
                </c:pt>
                <c:pt idx="6">
                  <c:v>6.399999999999977</c:v>
                </c:pt>
                <c:pt idx="7">
                  <c:v>22.100000000000023</c:v>
                </c:pt>
                <c:pt idx="8">
                  <c:v>4.7999999999999545</c:v>
                </c:pt>
                <c:pt idx="9">
                  <c:v>5.7000000000000455</c:v>
                </c:pt>
                <c:pt idx="10">
                  <c:v>43.40000000000009</c:v>
                </c:pt>
                <c:pt idx="11">
                  <c:v>12.299999999999955</c:v>
                </c:pt>
                <c:pt idx="12">
                  <c:v>52.700000000000045</c:v>
                </c:pt>
                <c:pt idx="13">
                  <c:v>10.599999999999909</c:v>
                </c:pt>
                <c:pt idx="14">
                  <c:v>9</c:v>
                </c:pt>
                <c:pt idx="15">
                  <c:v>35.90000000000009</c:v>
                </c:pt>
                <c:pt idx="16">
                  <c:v>4.599999999999909</c:v>
                </c:pt>
                <c:pt idx="17">
                  <c:v>6.5</c:v>
                </c:pt>
                <c:pt idx="18">
                  <c:v>17.200000000000045</c:v>
                </c:pt>
                <c:pt idx="19">
                  <c:v>15.399999999999864</c:v>
                </c:pt>
                <c:pt idx="20">
                  <c:v>7.800000000000182</c:v>
                </c:pt>
                <c:pt idx="21">
                  <c:v>17.399999999999864</c:v>
                </c:pt>
                <c:pt idx="22">
                  <c:v>70</c:v>
                </c:pt>
                <c:pt idx="23">
                  <c:v>68.90000000000009</c:v>
                </c:pt>
                <c:pt idx="24">
                  <c:v>43</c:v>
                </c:pt>
                <c:pt idx="25">
                  <c:v>0.2999999999999545</c:v>
                </c:pt>
                <c:pt idx="26">
                  <c:v>0</c:v>
                </c:pt>
                <c:pt idx="27">
                  <c:v>49</c:v>
                </c:pt>
                <c:pt idx="28">
                  <c:v>72.5</c:v>
                </c:pt>
                <c:pt idx="29">
                  <c:v>70.29999999999995</c:v>
                </c:pt>
                <c:pt idx="30">
                  <c:v>71.5</c:v>
                </c:pt>
                <c:pt idx="31">
                  <c:v>21.100000000000136</c:v>
                </c:pt>
                <c:pt idx="32">
                  <c:v>23.899999999999864</c:v>
                </c:pt>
                <c:pt idx="33">
                  <c:v>5.2000000000000455</c:v>
                </c:pt>
                <c:pt idx="34">
                  <c:v>57.59999999999991</c:v>
                </c:pt>
                <c:pt idx="35">
                  <c:v>61.100000000000136</c:v>
                </c:pt>
                <c:pt idx="36">
                  <c:v>20.59999999999991</c:v>
                </c:pt>
                <c:pt idx="37">
                  <c:v>5.400000000000091</c:v>
                </c:pt>
                <c:pt idx="38">
                  <c:v>3.7999999999999545</c:v>
                </c:pt>
                <c:pt idx="39">
                  <c:v>23.299999999999955</c:v>
                </c:pt>
                <c:pt idx="40">
                  <c:v>0</c:v>
                </c:pt>
                <c:pt idx="41">
                  <c:v>17.200000000000045</c:v>
                </c:pt>
                <c:pt idx="42">
                  <c:v>60.09999999999991</c:v>
                </c:pt>
                <c:pt idx="43">
                  <c:v>89.59999999999991</c:v>
                </c:pt>
                <c:pt idx="44">
                  <c:v>28.90000000000009</c:v>
                </c:pt>
                <c:pt idx="45">
                  <c:v>7.400000000000091</c:v>
                </c:pt>
                <c:pt idx="46">
                  <c:v>22.09999999999991</c:v>
                </c:pt>
                <c:pt idx="47">
                  <c:v>50.90000000000009</c:v>
                </c:pt>
                <c:pt idx="48">
                  <c:v>24</c:v>
                </c:pt>
                <c:pt idx="49">
                  <c:v>34.90000000000009</c:v>
                </c:pt>
                <c:pt idx="50">
                  <c:v>53</c:v>
                </c:pt>
                <c:pt idx="51">
                  <c:v>69.90000000000009</c:v>
                </c:pt>
                <c:pt idx="52">
                  <c:v>30.299999999999727</c:v>
                </c:pt>
                <c:pt idx="53">
                  <c:v>8.900000000000091</c:v>
                </c:pt>
                <c:pt idx="54">
                  <c:v>18</c:v>
                </c:pt>
                <c:pt idx="55">
                  <c:v>24</c:v>
                </c:pt>
                <c:pt idx="56">
                  <c:v>31.300000000000182</c:v>
                </c:pt>
                <c:pt idx="57">
                  <c:v>112.89999999999964</c:v>
                </c:pt>
                <c:pt idx="58">
                  <c:v>39.5</c:v>
                </c:pt>
                <c:pt idx="59">
                  <c:v>3.300000000000182</c:v>
                </c:pt>
                <c:pt idx="60">
                  <c:v>11.5</c:v>
                </c:pt>
                <c:pt idx="61">
                  <c:v>5</c:v>
                </c:pt>
                <c:pt idx="62">
                  <c:v>2</c:v>
                </c:pt>
                <c:pt idx="63">
                  <c:v>8</c:v>
                </c:pt>
                <c:pt idx="64">
                  <c:v>39</c:v>
                </c:pt>
                <c:pt idx="65">
                  <c:v>55.30000000000018</c:v>
                </c:pt>
                <c:pt idx="66">
                  <c:v>14.699999999999818</c:v>
                </c:pt>
                <c:pt idx="67">
                  <c:v>23</c:v>
                </c:pt>
                <c:pt idx="68">
                  <c:v>37.80000000000018</c:v>
                </c:pt>
                <c:pt idx="69">
                  <c:v>22.199999999999818</c:v>
                </c:pt>
                <c:pt idx="70">
                  <c:v>37.59999999999991</c:v>
                </c:pt>
                <c:pt idx="71">
                  <c:v>140.5999999999999</c:v>
                </c:pt>
                <c:pt idx="72">
                  <c:v>141.30000000000018</c:v>
                </c:pt>
                <c:pt idx="73">
                  <c:v>103.09999999999991</c:v>
                </c:pt>
                <c:pt idx="74">
                  <c:v>30.40000000000009</c:v>
                </c:pt>
                <c:pt idx="75">
                  <c:v>125.5</c:v>
                </c:pt>
                <c:pt idx="76">
                  <c:v>136.4000000000001</c:v>
                </c:pt>
                <c:pt idx="77">
                  <c:v>142.29999999999973</c:v>
                </c:pt>
                <c:pt idx="78">
                  <c:v>138.9000000000001</c:v>
                </c:pt>
                <c:pt idx="79">
                  <c:v>41.30000000000018</c:v>
                </c:pt>
                <c:pt idx="80">
                  <c:v>32.59999999999991</c:v>
                </c:pt>
                <c:pt idx="81">
                  <c:v>95</c:v>
                </c:pt>
                <c:pt idx="82">
                  <c:v>53</c:v>
                </c:pt>
                <c:pt idx="83">
                  <c:v>70</c:v>
                </c:pt>
                <c:pt idx="84">
                  <c:v>41.19999999999982</c:v>
                </c:pt>
                <c:pt idx="85">
                  <c:v>29.800000000000182</c:v>
                </c:pt>
                <c:pt idx="86">
                  <c:v>43.30000000000018</c:v>
                </c:pt>
                <c:pt idx="87">
                  <c:v>96.59999999999945</c:v>
                </c:pt>
                <c:pt idx="88">
                  <c:v>22.300000000000182</c:v>
                </c:pt>
                <c:pt idx="89">
                  <c:v>56.80000000000018</c:v>
                </c:pt>
                <c:pt idx="90">
                  <c:v>92.19999999999982</c:v>
                </c:pt>
                <c:pt idx="91">
                  <c:v>53.80000000000018</c:v>
                </c:pt>
                <c:pt idx="92">
                  <c:v>89.89999999999964</c:v>
                </c:pt>
                <c:pt idx="93">
                  <c:v>104.20000000000073</c:v>
                </c:pt>
                <c:pt idx="94">
                  <c:v>32.599999999999454</c:v>
                </c:pt>
                <c:pt idx="95">
                  <c:v>140.19999999999982</c:v>
                </c:pt>
                <c:pt idx="96">
                  <c:v>167.10000000000036</c:v>
                </c:pt>
                <c:pt idx="97">
                  <c:v>163.19999999999982</c:v>
                </c:pt>
                <c:pt idx="98">
                  <c:v>56.19999999999982</c:v>
                </c:pt>
                <c:pt idx="99">
                  <c:v>41</c:v>
                </c:pt>
                <c:pt idx="100">
                  <c:v>152.80000000000018</c:v>
                </c:pt>
                <c:pt idx="101">
                  <c:v>27.600000000000364</c:v>
                </c:pt>
                <c:pt idx="102">
                  <c:v>35.69999999999982</c:v>
                </c:pt>
                <c:pt idx="103">
                  <c:v>26.199999999999818</c:v>
                </c:pt>
                <c:pt idx="104">
                  <c:v>68.40000000000055</c:v>
                </c:pt>
                <c:pt idx="105">
                  <c:v>27.5</c:v>
                </c:pt>
                <c:pt idx="106">
                  <c:v>68.5</c:v>
                </c:pt>
                <c:pt idx="107">
                  <c:v>129.69999999999982</c:v>
                </c:pt>
                <c:pt idx="108">
                  <c:v>158.19999999999982</c:v>
                </c:pt>
                <c:pt idx="109">
                  <c:v>165.39999999999964</c:v>
                </c:pt>
                <c:pt idx="110">
                  <c:v>165.10000000000036</c:v>
                </c:pt>
                <c:pt idx="111">
                  <c:v>105.80000000000018</c:v>
                </c:pt>
                <c:pt idx="112">
                  <c:v>169.69999999999982</c:v>
                </c:pt>
                <c:pt idx="113">
                  <c:v>166.89999999999964</c:v>
                </c:pt>
                <c:pt idx="114">
                  <c:v>136</c:v>
                </c:pt>
                <c:pt idx="115">
                  <c:v>47.80000000000018</c:v>
                </c:pt>
                <c:pt idx="116">
                  <c:v>37.600000000000364</c:v>
                </c:pt>
                <c:pt idx="117">
                  <c:v>133.59999999999945</c:v>
                </c:pt>
                <c:pt idx="118">
                  <c:v>117.20000000000073</c:v>
                </c:pt>
                <c:pt idx="119">
                  <c:v>167.39999999999964</c:v>
                </c:pt>
                <c:pt idx="120">
                  <c:v>98.10000000000036</c:v>
                </c:pt>
                <c:pt idx="121">
                  <c:v>175.79999999999927</c:v>
                </c:pt>
                <c:pt idx="122">
                  <c:v>152.10000000000036</c:v>
                </c:pt>
                <c:pt idx="123">
                  <c:v>161.10000000000036</c:v>
                </c:pt>
                <c:pt idx="124">
                  <c:v>168.39999999999964</c:v>
                </c:pt>
                <c:pt idx="125">
                  <c:v>162.89999999999964</c:v>
                </c:pt>
                <c:pt idx="126">
                  <c:v>157.89999999999964</c:v>
                </c:pt>
                <c:pt idx="127">
                  <c:v>85.10000000000036</c:v>
                </c:pt>
                <c:pt idx="128">
                  <c:v>29.5</c:v>
                </c:pt>
                <c:pt idx="129">
                  <c:v>118.30000000000109</c:v>
                </c:pt>
                <c:pt idx="130">
                  <c:v>179.89999999999964</c:v>
                </c:pt>
                <c:pt idx="131">
                  <c:v>169.1999999999989</c:v>
                </c:pt>
                <c:pt idx="132">
                  <c:v>136.8000000000011</c:v>
                </c:pt>
                <c:pt idx="133">
                  <c:v>122</c:v>
                </c:pt>
                <c:pt idx="134">
                  <c:v>127.29999999999927</c:v>
                </c:pt>
                <c:pt idx="135">
                  <c:v>77.89999999999964</c:v>
                </c:pt>
                <c:pt idx="136">
                  <c:v>114.30000000000109</c:v>
                </c:pt>
                <c:pt idx="137">
                  <c:v>31.100000000000364</c:v>
                </c:pt>
                <c:pt idx="138">
                  <c:v>105</c:v>
                </c:pt>
                <c:pt idx="139">
                  <c:v>152.6999999999989</c:v>
                </c:pt>
                <c:pt idx="140">
                  <c:v>152.70000000000073</c:v>
                </c:pt>
                <c:pt idx="141">
                  <c:v>88.60000000000036</c:v>
                </c:pt>
                <c:pt idx="142">
                  <c:v>172</c:v>
                </c:pt>
                <c:pt idx="143">
                  <c:v>75.79999999999927</c:v>
                </c:pt>
                <c:pt idx="144">
                  <c:v>35.100000000000364</c:v>
                </c:pt>
                <c:pt idx="145">
                  <c:v>11.100000000000364</c:v>
                </c:pt>
                <c:pt idx="146">
                  <c:v>102.09999999999854</c:v>
                </c:pt>
                <c:pt idx="147">
                  <c:v>107.90000000000146</c:v>
                </c:pt>
                <c:pt idx="148">
                  <c:v>41.899999999999636</c:v>
                </c:pt>
                <c:pt idx="149">
                  <c:v>121.79999999999927</c:v>
                </c:pt>
                <c:pt idx="150">
                  <c:v>82.39999999999964</c:v>
                </c:pt>
                <c:pt idx="151">
                  <c:v>55.70000000000073</c:v>
                </c:pt>
                <c:pt idx="152">
                  <c:v>142.70000000000073</c:v>
                </c:pt>
                <c:pt idx="153">
                  <c:v>156.5</c:v>
                </c:pt>
                <c:pt idx="154">
                  <c:v>141.09999999999854</c:v>
                </c:pt>
                <c:pt idx="155">
                  <c:v>118.20000000000073</c:v>
                </c:pt>
                <c:pt idx="156">
                  <c:v>195.10000000000036</c:v>
                </c:pt>
                <c:pt idx="157">
                  <c:v>204</c:v>
                </c:pt>
                <c:pt idx="158">
                  <c:v>203.79999999999927</c:v>
                </c:pt>
                <c:pt idx="159">
                  <c:v>189.89999999999964</c:v>
                </c:pt>
                <c:pt idx="160">
                  <c:v>186</c:v>
                </c:pt>
                <c:pt idx="161">
                  <c:v>197.20000000000073</c:v>
                </c:pt>
                <c:pt idx="162">
                  <c:v>190.60000000000036</c:v>
                </c:pt>
                <c:pt idx="163">
                  <c:v>184.89999999999964</c:v>
                </c:pt>
                <c:pt idx="164">
                  <c:v>179.70000000000073</c:v>
                </c:pt>
                <c:pt idx="165">
                  <c:v>151.6999999999989</c:v>
                </c:pt>
                <c:pt idx="166">
                  <c:v>135.70000000000073</c:v>
                </c:pt>
                <c:pt idx="167">
                  <c:v>186.6999999999989</c:v>
                </c:pt>
                <c:pt idx="168">
                  <c:v>180</c:v>
                </c:pt>
                <c:pt idx="169">
                  <c:v>138.5</c:v>
                </c:pt>
                <c:pt idx="170">
                  <c:v>107.90000000000146</c:v>
                </c:pt>
                <c:pt idx="171">
                  <c:v>119.09999999999854</c:v>
                </c:pt>
                <c:pt idx="172">
                  <c:v>47.80000000000109</c:v>
                </c:pt>
                <c:pt idx="173">
                  <c:v>194.6999999999989</c:v>
                </c:pt>
                <c:pt idx="174">
                  <c:v>184.5</c:v>
                </c:pt>
                <c:pt idx="175">
                  <c:v>155.3000000000011</c:v>
                </c:pt>
                <c:pt idx="176">
                  <c:v>161</c:v>
                </c:pt>
                <c:pt idx="177">
                  <c:v>167.39999999999964</c:v>
                </c:pt>
                <c:pt idx="178">
                  <c:v>117.39999999999964</c:v>
                </c:pt>
                <c:pt idx="179">
                  <c:v>154.89999999999964</c:v>
                </c:pt>
                <c:pt idx="180">
                  <c:v>161.40000000000146</c:v>
                </c:pt>
                <c:pt idx="181">
                  <c:v>180.29999999999927</c:v>
                </c:pt>
                <c:pt idx="182">
                  <c:v>195</c:v>
                </c:pt>
                <c:pt idx="183">
                  <c:v>188.70000000000073</c:v>
                </c:pt>
                <c:pt idx="184">
                  <c:v>180.79999999999927</c:v>
                </c:pt>
                <c:pt idx="185">
                  <c:v>168.29999999999927</c:v>
                </c:pt>
                <c:pt idx="186">
                  <c:v>135.20000000000073</c:v>
                </c:pt>
                <c:pt idx="187">
                  <c:v>152.40000000000146</c:v>
                </c:pt>
                <c:pt idx="188">
                  <c:v>113.59999999999854</c:v>
                </c:pt>
                <c:pt idx="189">
                  <c:v>155.29999999999927</c:v>
                </c:pt>
                <c:pt idx="190">
                  <c:v>152.29999999999927</c:v>
                </c:pt>
                <c:pt idx="191">
                  <c:v>180</c:v>
                </c:pt>
                <c:pt idx="192">
                  <c:v>146.10000000000218</c:v>
                </c:pt>
                <c:pt idx="193">
                  <c:v>110.70000000000073</c:v>
                </c:pt>
                <c:pt idx="194">
                  <c:v>173.1999999999971</c:v>
                </c:pt>
                <c:pt idx="195">
                  <c:v>194.90000000000146</c:v>
                </c:pt>
                <c:pt idx="196">
                  <c:v>191.5</c:v>
                </c:pt>
                <c:pt idx="197">
                  <c:v>191.09999999999854</c:v>
                </c:pt>
                <c:pt idx="198">
                  <c:v>184.10000000000218</c:v>
                </c:pt>
                <c:pt idx="199">
                  <c:v>172.70000000000073</c:v>
                </c:pt>
                <c:pt idx="200">
                  <c:v>159.59999999999854</c:v>
                </c:pt>
                <c:pt idx="201">
                  <c:v>171.5</c:v>
                </c:pt>
                <c:pt idx="202">
                  <c:v>141</c:v>
                </c:pt>
                <c:pt idx="203">
                  <c:v>146</c:v>
                </c:pt>
                <c:pt idx="204">
                  <c:v>165.09999999999854</c:v>
                </c:pt>
                <c:pt idx="205">
                  <c:v>168.90000000000146</c:v>
                </c:pt>
                <c:pt idx="206">
                  <c:v>123</c:v>
                </c:pt>
                <c:pt idx="207">
                  <c:v>161.79999999999927</c:v>
                </c:pt>
                <c:pt idx="208">
                  <c:v>113.90000000000146</c:v>
                </c:pt>
                <c:pt idx="209">
                  <c:v>154</c:v>
                </c:pt>
                <c:pt idx="210">
                  <c:v>150.29999999999927</c:v>
                </c:pt>
                <c:pt idx="211">
                  <c:v>96</c:v>
                </c:pt>
                <c:pt idx="212">
                  <c:v>84</c:v>
                </c:pt>
                <c:pt idx="213">
                  <c:v>137</c:v>
                </c:pt>
                <c:pt idx="214">
                  <c:v>80</c:v>
                </c:pt>
                <c:pt idx="215">
                  <c:v>87.29999999999927</c:v>
                </c:pt>
                <c:pt idx="216">
                  <c:v>111.60000000000218</c:v>
                </c:pt>
                <c:pt idx="217">
                  <c:v>78.09999999999854</c:v>
                </c:pt>
                <c:pt idx="218">
                  <c:v>150.5</c:v>
                </c:pt>
                <c:pt idx="219">
                  <c:v>62.5</c:v>
                </c:pt>
                <c:pt idx="220">
                  <c:v>58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94.5</c:v>
                </c:pt>
                <c:pt idx="226">
                  <c:v>131.5</c:v>
                </c:pt>
                <c:pt idx="227">
                  <c:v>102</c:v>
                </c:pt>
                <c:pt idx="228">
                  <c:v>131.59999999999854</c:v>
                </c:pt>
                <c:pt idx="229">
                  <c:v>151.90000000000146</c:v>
                </c:pt>
                <c:pt idx="230">
                  <c:v>107.90000000000146</c:v>
                </c:pt>
                <c:pt idx="231">
                  <c:v>89.59999999999854</c:v>
                </c:pt>
                <c:pt idx="232">
                  <c:v>87</c:v>
                </c:pt>
                <c:pt idx="233">
                  <c:v>70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80</c:v>
                </c:pt>
                <c:pt idx="238">
                  <c:v>110</c:v>
                </c:pt>
                <c:pt idx="239">
                  <c:v>90</c:v>
                </c:pt>
                <c:pt idx="240">
                  <c:v>60</c:v>
                </c:pt>
                <c:pt idx="241">
                  <c:v>100</c:v>
                </c:pt>
                <c:pt idx="242">
                  <c:v>64</c:v>
                </c:pt>
                <c:pt idx="243">
                  <c:v>76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146</c:v>
                </c:pt>
                <c:pt idx="248">
                  <c:v>117.70000000000073</c:v>
                </c:pt>
                <c:pt idx="249">
                  <c:v>110.29999999999927</c:v>
                </c:pt>
                <c:pt idx="250">
                  <c:v>135.90000000000146</c:v>
                </c:pt>
                <c:pt idx="251">
                  <c:v>140.09999999999854</c:v>
                </c:pt>
                <c:pt idx="252">
                  <c:v>140</c:v>
                </c:pt>
                <c:pt idx="253">
                  <c:v>132</c:v>
                </c:pt>
                <c:pt idx="254">
                  <c:v>128</c:v>
                </c:pt>
                <c:pt idx="255">
                  <c:v>140</c:v>
                </c:pt>
                <c:pt idx="256">
                  <c:v>40</c:v>
                </c:pt>
                <c:pt idx="257">
                  <c:v>20</c:v>
                </c:pt>
                <c:pt idx="258">
                  <c:v>50</c:v>
                </c:pt>
                <c:pt idx="259">
                  <c:v>34</c:v>
                </c:pt>
                <c:pt idx="260">
                  <c:v>66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113</c:v>
                </c:pt>
                <c:pt idx="266">
                  <c:v>57</c:v>
                </c:pt>
                <c:pt idx="267">
                  <c:v>30</c:v>
                </c:pt>
                <c:pt idx="268">
                  <c:v>50</c:v>
                </c:pt>
                <c:pt idx="269">
                  <c:v>50</c:v>
                </c:pt>
                <c:pt idx="270">
                  <c:v>100</c:v>
                </c:pt>
                <c:pt idx="271">
                  <c:v>100</c:v>
                </c:pt>
                <c:pt idx="272">
                  <c:v>50.900000000001455</c:v>
                </c:pt>
                <c:pt idx="273">
                  <c:v>90</c:v>
                </c:pt>
                <c:pt idx="274">
                  <c:v>39.099999999998545</c:v>
                </c:pt>
                <c:pt idx="275">
                  <c:v>40</c:v>
                </c:pt>
                <c:pt idx="276">
                  <c:v>17</c:v>
                </c:pt>
                <c:pt idx="277">
                  <c:v>63</c:v>
                </c:pt>
                <c:pt idx="278">
                  <c:v>50</c:v>
                </c:pt>
                <c:pt idx="279">
                  <c:v>50</c:v>
                </c:pt>
                <c:pt idx="280">
                  <c:v>100</c:v>
                </c:pt>
                <c:pt idx="281">
                  <c:v>109</c:v>
                </c:pt>
                <c:pt idx="282">
                  <c:v>41</c:v>
                </c:pt>
                <c:pt idx="283">
                  <c:v>60</c:v>
                </c:pt>
                <c:pt idx="284">
                  <c:v>80</c:v>
                </c:pt>
                <c:pt idx="285">
                  <c:v>60</c:v>
                </c:pt>
                <c:pt idx="286">
                  <c:v>90</c:v>
                </c:pt>
                <c:pt idx="287">
                  <c:v>60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80</c:v>
                </c:pt>
                <c:pt idx="293">
                  <c:v>84</c:v>
                </c:pt>
                <c:pt idx="294">
                  <c:v>36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74</c:v>
                </c:pt>
                <c:pt idx="299">
                  <c:v>36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50</c:v>
                </c:pt>
                <c:pt idx="304">
                  <c:v>44</c:v>
                </c:pt>
                <c:pt idx="305">
                  <c:v>26</c:v>
                </c:pt>
                <c:pt idx="306">
                  <c:v>50</c:v>
                </c:pt>
                <c:pt idx="307">
                  <c:v>50</c:v>
                </c:pt>
                <c:pt idx="308">
                  <c:v>60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20</c:v>
                </c:pt>
                <c:pt idx="318">
                  <c:v>20</c:v>
                </c:pt>
                <c:pt idx="319">
                  <c:v>15</c:v>
                </c:pt>
                <c:pt idx="320">
                  <c:v>25</c:v>
                </c:pt>
                <c:pt idx="321">
                  <c:v>20</c:v>
                </c:pt>
                <c:pt idx="322">
                  <c:v>40</c:v>
                </c:pt>
                <c:pt idx="323">
                  <c:v>30</c:v>
                </c:pt>
                <c:pt idx="324">
                  <c:v>10</c:v>
                </c:pt>
                <c:pt idx="325">
                  <c:v>30</c:v>
                </c:pt>
                <c:pt idx="326">
                  <c:v>10</c:v>
                </c:pt>
                <c:pt idx="327">
                  <c:v>13</c:v>
                </c:pt>
                <c:pt idx="328">
                  <c:v>7</c:v>
                </c:pt>
                <c:pt idx="329">
                  <c:v>20</c:v>
                </c:pt>
                <c:pt idx="330">
                  <c:v>10</c:v>
                </c:pt>
                <c:pt idx="331">
                  <c:v>40</c:v>
                </c:pt>
                <c:pt idx="332">
                  <c:v>30</c:v>
                </c:pt>
                <c:pt idx="333">
                  <c:v>44</c:v>
                </c:pt>
                <c:pt idx="334">
                  <c:v>36</c:v>
                </c:pt>
                <c:pt idx="335">
                  <c:v>30</c:v>
                </c:pt>
                <c:pt idx="336">
                  <c:v>48</c:v>
                </c:pt>
                <c:pt idx="337">
                  <c:v>22</c:v>
                </c:pt>
                <c:pt idx="338">
                  <c:v>20</c:v>
                </c:pt>
                <c:pt idx="339">
                  <c:v>37</c:v>
                </c:pt>
                <c:pt idx="340">
                  <c:v>8</c:v>
                </c:pt>
                <c:pt idx="341">
                  <c:v>10</c:v>
                </c:pt>
                <c:pt idx="342">
                  <c:v>5</c:v>
                </c:pt>
                <c:pt idx="343">
                  <c:v>8</c:v>
                </c:pt>
                <c:pt idx="344">
                  <c:v>9</c:v>
                </c:pt>
                <c:pt idx="345">
                  <c:v>12</c:v>
                </c:pt>
                <c:pt idx="346">
                  <c:v>41</c:v>
                </c:pt>
                <c:pt idx="347">
                  <c:v>20</c:v>
                </c:pt>
                <c:pt idx="348">
                  <c:v>20</c:v>
                </c:pt>
                <c:pt idx="349">
                  <c:v>36</c:v>
                </c:pt>
                <c:pt idx="350">
                  <c:v>9</c:v>
                </c:pt>
                <c:pt idx="351">
                  <c:v>15</c:v>
                </c:pt>
                <c:pt idx="352">
                  <c:v>29</c:v>
                </c:pt>
                <c:pt idx="353">
                  <c:v>46</c:v>
                </c:pt>
                <c:pt idx="354">
                  <c:v>25</c:v>
                </c:pt>
                <c:pt idx="355">
                  <c:v>40</c:v>
                </c:pt>
                <c:pt idx="356">
                  <c:v>40</c:v>
                </c:pt>
                <c:pt idx="357">
                  <c:v>20</c:v>
                </c:pt>
                <c:pt idx="358">
                  <c:v>27</c:v>
                </c:pt>
                <c:pt idx="359">
                  <c:v>23</c:v>
                </c:pt>
                <c:pt idx="360">
                  <c:v>30</c:v>
                </c:pt>
                <c:pt idx="361">
                  <c:v>30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</c:numCache>
            </c:numRef>
          </c:val>
        </c:ser>
        <c:axId val="35304342"/>
        <c:axId val="56303263"/>
      </c:areaChart>
      <c:catAx>
        <c:axId val="3530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3263"/>
        <c:crosses val="autoZero"/>
        <c:auto val="1"/>
        <c:lblOffset val="100"/>
        <c:noMultiLvlLbl val="0"/>
      </c:catAx>
      <c:valAx>
        <c:axId val="56303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043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Jahr 2007 Ertrag/kWh</a:t>
            </a:r>
          </a:p>
        </c:rich>
      </c:tx>
      <c:layout>
        <c:manualLayout>
          <c:xMode val="factor"/>
          <c:yMode val="factor"/>
          <c:x val="-0.01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452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'Einspeisung 2007'!$C$2:$C$366</c:f>
              <c:numCache>
                <c:ptCount val="365"/>
                <c:pt idx="0">
                  <c:v>5</c:v>
                </c:pt>
                <c:pt idx="1">
                  <c:v>15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3</c:v>
                </c:pt>
                <c:pt idx="8">
                  <c:v>7</c:v>
                </c:pt>
                <c:pt idx="9">
                  <c:v>20</c:v>
                </c:pt>
                <c:pt idx="10">
                  <c:v>20</c:v>
                </c:pt>
                <c:pt idx="11">
                  <c:v>10</c:v>
                </c:pt>
                <c:pt idx="12">
                  <c:v>35</c:v>
                </c:pt>
                <c:pt idx="13">
                  <c:v>25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12</c:v>
                </c:pt>
                <c:pt idx="21">
                  <c:v>30</c:v>
                </c:pt>
                <c:pt idx="22">
                  <c:v>30</c:v>
                </c:pt>
                <c:pt idx="23">
                  <c:v>10</c:v>
                </c:pt>
                <c:pt idx="24">
                  <c:v>20</c:v>
                </c:pt>
                <c:pt idx="25">
                  <c:v>10</c:v>
                </c:pt>
                <c:pt idx="26">
                  <c:v>10</c:v>
                </c:pt>
                <c:pt idx="27">
                  <c:v>20</c:v>
                </c:pt>
                <c:pt idx="28">
                  <c:v>5</c:v>
                </c:pt>
                <c:pt idx="29">
                  <c:v>5</c:v>
                </c:pt>
                <c:pt idx="30">
                  <c:v>12</c:v>
                </c:pt>
                <c:pt idx="31">
                  <c:v>18</c:v>
                </c:pt>
                <c:pt idx="32">
                  <c:v>40</c:v>
                </c:pt>
                <c:pt idx="33">
                  <c:v>60</c:v>
                </c:pt>
                <c:pt idx="34">
                  <c:v>66</c:v>
                </c:pt>
                <c:pt idx="35">
                  <c:v>4</c:v>
                </c:pt>
                <c:pt idx="36">
                  <c:v>20</c:v>
                </c:pt>
                <c:pt idx="37">
                  <c:v>30</c:v>
                </c:pt>
                <c:pt idx="38">
                  <c:v>20</c:v>
                </c:pt>
                <c:pt idx="39">
                  <c:v>38</c:v>
                </c:pt>
                <c:pt idx="40">
                  <c:v>22</c:v>
                </c:pt>
                <c:pt idx="41">
                  <c:v>40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10</c:v>
                </c:pt>
                <c:pt idx="46">
                  <c:v>40</c:v>
                </c:pt>
                <c:pt idx="47">
                  <c:v>89</c:v>
                </c:pt>
                <c:pt idx="48">
                  <c:v>71</c:v>
                </c:pt>
                <c:pt idx="49">
                  <c:v>78</c:v>
                </c:pt>
                <c:pt idx="50">
                  <c:v>22</c:v>
                </c:pt>
                <c:pt idx="51">
                  <c:v>57.79999999999927</c:v>
                </c:pt>
                <c:pt idx="52">
                  <c:v>85.20000000000073</c:v>
                </c:pt>
                <c:pt idx="53">
                  <c:v>87</c:v>
                </c:pt>
                <c:pt idx="54">
                  <c:v>60</c:v>
                </c:pt>
                <c:pt idx="55">
                  <c:v>20</c:v>
                </c:pt>
                <c:pt idx="56">
                  <c:v>16</c:v>
                </c:pt>
                <c:pt idx="57">
                  <c:v>13</c:v>
                </c:pt>
                <c:pt idx="58">
                  <c:v>17</c:v>
                </c:pt>
                <c:pt idx="59">
                  <c:v>54</c:v>
                </c:pt>
                <c:pt idx="60">
                  <c:v>40</c:v>
                </c:pt>
                <c:pt idx="61">
                  <c:v>20</c:v>
                </c:pt>
                <c:pt idx="62">
                  <c:v>124</c:v>
                </c:pt>
                <c:pt idx="63">
                  <c:v>45</c:v>
                </c:pt>
                <c:pt idx="64">
                  <c:v>81</c:v>
                </c:pt>
                <c:pt idx="65">
                  <c:v>54</c:v>
                </c:pt>
                <c:pt idx="66">
                  <c:v>66</c:v>
                </c:pt>
                <c:pt idx="67">
                  <c:v>87</c:v>
                </c:pt>
                <c:pt idx="68">
                  <c:v>113</c:v>
                </c:pt>
                <c:pt idx="69">
                  <c:v>130</c:v>
                </c:pt>
                <c:pt idx="70">
                  <c:v>117</c:v>
                </c:pt>
                <c:pt idx="71">
                  <c:v>123</c:v>
                </c:pt>
                <c:pt idx="72">
                  <c:v>129</c:v>
                </c:pt>
                <c:pt idx="73">
                  <c:v>98</c:v>
                </c:pt>
                <c:pt idx="74">
                  <c:v>43</c:v>
                </c:pt>
                <c:pt idx="75">
                  <c:v>40</c:v>
                </c:pt>
                <c:pt idx="76">
                  <c:v>40</c:v>
                </c:pt>
                <c:pt idx="77">
                  <c:v>80</c:v>
                </c:pt>
                <c:pt idx="78">
                  <c:v>53</c:v>
                </c:pt>
                <c:pt idx="79">
                  <c:v>27</c:v>
                </c:pt>
                <c:pt idx="80">
                  <c:v>20</c:v>
                </c:pt>
                <c:pt idx="81">
                  <c:v>20</c:v>
                </c:pt>
                <c:pt idx="82">
                  <c:v>30</c:v>
                </c:pt>
                <c:pt idx="83">
                  <c:v>95</c:v>
                </c:pt>
                <c:pt idx="84">
                  <c:v>155</c:v>
                </c:pt>
                <c:pt idx="85">
                  <c:v>123</c:v>
                </c:pt>
                <c:pt idx="86">
                  <c:v>137</c:v>
                </c:pt>
                <c:pt idx="87">
                  <c:v>90</c:v>
                </c:pt>
                <c:pt idx="88">
                  <c:v>50</c:v>
                </c:pt>
                <c:pt idx="89">
                  <c:v>69</c:v>
                </c:pt>
                <c:pt idx="90">
                  <c:v>131</c:v>
                </c:pt>
                <c:pt idx="91">
                  <c:v>100</c:v>
                </c:pt>
                <c:pt idx="92">
                  <c:v>150</c:v>
                </c:pt>
                <c:pt idx="93">
                  <c:v>65</c:v>
                </c:pt>
                <c:pt idx="94">
                  <c:v>158</c:v>
                </c:pt>
                <c:pt idx="95">
                  <c:v>157</c:v>
                </c:pt>
                <c:pt idx="96">
                  <c:v>138</c:v>
                </c:pt>
                <c:pt idx="97">
                  <c:v>168</c:v>
                </c:pt>
                <c:pt idx="98">
                  <c:v>161</c:v>
                </c:pt>
                <c:pt idx="99">
                  <c:v>163</c:v>
                </c:pt>
                <c:pt idx="100">
                  <c:v>159</c:v>
                </c:pt>
                <c:pt idx="101">
                  <c:v>150</c:v>
                </c:pt>
                <c:pt idx="102">
                  <c:v>144</c:v>
                </c:pt>
                <c:pt idx="103">
                  <c:v>157</c:v>
                </c:pt>
                <c:pt idx="104">
                  <c:v>153</c:v>
                </c:pt>
                <c:pt idx="105">
                  <c:v>170</c:v>
                </c:pt>
                <c:pt idx="106">
                  <c:v>157</c:v>
                </c:pt>
                <c:pt idx="107">
                  <c:v>157</c:v>
                </c:pt>
                <c:pt idx="108">
                  <c:v>174</c:v>
                </c:pt>
                <c:pt idx="109">
                  <c:v>169</c:v>
                </c:pt>
                <c:pt idx="110">
                  <c:v>170</c:v>
                </c:pt>
                <c:pt idx="111">
                  <c:v>170</c:v>
                </c:pt>
                <c:pt idx="112">
                  <c:v>150</c:v>
                </c:pt>
                <c:pt idx="113">
                  <c:v>150</c:v>
                </c:pt>
                <c:pt idx="114">
                  <c:v>164</c:v>
                </c:pt>
                <c:pt idx="115">
                  <c:v>166</c:v>
                </c:pt>
                <c:pt idx="116">
                  <c:v>171</c:v>
                </c:pt>
                <c:pt idx="117">
                  <c:v>108</c:v>
                </c:pt>
                <c:pt idx="118">
                  <c:v>143</c:v>
                </c:pt>
                <c:pt idx="119">
                  <c:v>185.5</c:v>
                </c:pt>
                <c:pt idx="120">
                  <c:v>187.5</c:v>
                </c:pt>
                <c:pt idx="121">
                  <c:v>188</c:v>
                </c:pt>
                <c:pt idx="122">
                  <c:v>147</c:v>
                </c:pt>
                <c:pt idx="123">
                  <c:v>120</c:v>
                </c:pt>
                <c:pt idx="124">
                  <c:v>94</c:v>
                </c:pt>
                <c:pt idx="125">
                  <c:v>86</c:v>
                </c:pt>
                <c:pt idx="126">
                  <c:v>150</c:v>
                </c:pt>
                <c:pt idx="127">
                  <c:v>60</c:v>
                </c:pt>
                <c:pt idx="128">
                  <c:v>40</c:v>
                </c:pt>
                <c:pt idx="129">
                  <c:v>105</c:v>
                </c:pt>
                <c:pt idx="130">
                  <c:v>75</c:v>
                </c:pt>
                <c:pt idx="131">
                  <c:v>150</c:v>
                </c:pt>
                <c:pt idx="132">
                  <c:v>116</c:v>
                </c:pt>
                <c:pt idx="133">
                  <c:v>54</c:v>
                </c:pt>
                <c:pt idx="134">
                  <c:v>30</c:v>
                </c:pt>
                <c:pt idx="135">
                  <c:v>93</c:v>
                </c:pt>
                <c:pt idx="136">
                  <c:v>40</c:v>
                </c:pt>
                <c:pt idx="137">
                  <c:v>189</c:v>
                </c:pt>
                <c:pt idx="138">
                  <c:v>186</c:v>
                </c:pt>
                <c:pt idx="139">
                  <c:v>176</c:v>
                </c:pt>
                <c:pt idx="140">
                  <c:v>136</c:v>
                </c:pt>
                <c:pt idx="141">
                  <c:v>160</c:v>
                </c:pt>
                <c:pt idx="142">
                  <c:v>100</c:v>
                </c:pt>
                <c:pt idx="143">
                  <c:v>160</c:v>
                </c:pt>
                <c:pt idx="144">
                  <c:v>130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62</c:v>
                </c:pt>
                <c:pt idx="149">
                  <c:v>178</c:v>
                </c:pt>
                <c:pt idx="150">
                  <c:v>176</c:v>
                </c:pt>
                <c:pt idx="151">
                  <c:v>84</c:v>
                </c:pt>
                <c:pt idx="152">
                  <c:v>100</c:v>
                </c:pt>
                <c:pt idx="153">
                  <c:v>120</c:v>
                </c:pt>
                <c:pt idx="154">
                  <c:v>180</c:v>
                </c:pt>
                <c:pt idx="155">
                  <c:v>180</c:v>
                </c:pt>
                <c:pt idx="156">
                  <c:v>180</c:v>
                </c:pt>
                <c:pt idx="157">
                  <c:v>170</c:v>
                </c:pt>
                <c:pt idx="158">
                  <c:v>170</c:v>
                </c:pt>
                <c:pt idx="159">
                  <c:v>110</c:v>
                </c:pt>
                <c:pt idx="160">
                  <c:v>100</c:v>
                </c:pt>
                <c:pt idx="161">
                  <c:v>100</c:v>
                </c:pt>
                <c:pt idx="162">
                  <c:v>160</c:v>
                </c:pt>
                <c:pt idx="163">
                  <c:v>160</c:v>
                </c:pt>
                <c:pt idx="164">
                  <c:v>170</c:v>
                </c:pt>
                <c:pt idx="165">
                  <c:v>170</c:v>
                </c:pt>
                <c:pt idx="166">
                  <c:v>180</c:v>
                </c:pt>
                <c:pt idx="167">
                  <c:v>178</c:v>
                </c:pt>
                <c:pt idx="168">
                  <c:v>172</c:v>
                </c:pt>
                <c:pt idx="169">
                  <c:v>180</c:v>
                </c:pt>
                <c:pt idx="170">
                  <c:v>186</c:v>
                </c:pt>
                <c:pt idx="171">
                  <c:v>54</c:v>
                </c:pt>
                <c:pt idx="172">
                  <c:v>100</c:v>
                </c:pt>
                <c:pt idx="173">
                  <c:v>85</c:v>
                </c:pt>
                <c:pt idx="174">
                  <c:v>185</c:v>
                </c:pt>
                <c:pt idx="175">
                  <c:v>60</c:v>
                </c:pt>
                <c:pt idx="176">
                  <c:v>90</c:v>
                </c:pt>
                <c:pt idx="177">
                  <c:v>60</c:v>
                </c:pt>
                <c:pt idx="178">
                  <c:v>80</c:v>
                </c:pt>
                <c:pt idx="179">
                  <c:v>120</c:v>
                </c:pt>
                <c:pt idx="180">
                  <c:v>100</c:v>
                </c:pt>
                <c:pt idx="181">
                  <c:v>98.93</c:v>
                </c:pt>
                <c:pt idx="182">
                  <c:v>112.08</c:v>
                </c:pt>
                <c:pt idx="183">
                  <c:v>66.71</c:v>
                </c:pt>
                <c:pt idx="184">
                  <c:v>97.68</c:v>
                </c:pt>
                <c:pt idx="185">
                  <c:v>41</c:v>
                </c:pt>
                <c:pt idx="186">
                  <c:v>116</c:v>
                </c:pt>
                <c:pt idx="187">
                  <c:v>137</c:v>
                </c:pt>
                <c:pt idx="188">
                  <c:v>98.27</c:v>
                </c:pt>
                <c:pt idx="189">
                  <c:v>50</c:v>
                </c:pt>
                <c:pt idx="190">
                  <c:v>100</c:v>
                </c:pt>
                <c:pt idx="191">
                  <c:v>150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130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140</c:v>
                </c:pt>
                <c:pt idx="201">
                  <c:v>80</c:v>
                </c:pt>
                <c:pt idx="202">
                  <c:v>80</c:v>
                </c:pt>
                <c:pt idx="203">
                  <c:v>98</c:v>
                </c:pt>
                <c:pt idx="204">
                  <c:v>100</c:v>
                </c:pt>
                <c:pt idx="205">
                  <c:v>100</c:v>
                </c:pt>
                <c:pt idx="206">
                  <c:v>180</c:v>
                </c:pt>
                <c:pt idx="207">
                  <c:v>105</c:v>
                </c:pt>
                <c:pt idx="208">
                  <c:v>80</c:v>
                </c:pt>
                <c:pt idx="209">
                  <c:v>100</c:v>
                </c:pt>
                <c:pt idx="210">
                  <c:v>180</c:v>
                </c:pt>
                <c:pt idx="211">
                  <c:v>95</c:v>
                </c:pt>
                <c:pt idx="212">
                  <c:v>170</c:v>
                </c:pt>
                <c:pt idx="213">
                  <c:v>170</c:v>
                </c:pt>
                <c:pt idx="214">
                  <c:v>170</c:v>
                </c:pt>
                <c:pt idx="215">
                  <c:v>60</c:v>
                </c:pt>
                <c:pt idx="216">
                  <c:v>155.3</c:v>
                </c:pt>
                <c:pt idx="217">
                  <c:v>169</c:v>
                </c:pt>
                <c:pt idx="218">
                  <c:v>25</c:v>
                </c:pt>
                <c:pt idx="219">
                  <c:v>25</c:v>
                </c:pt>
                <c:pt idx="220">
                  <c:v>50</c:v>
                </c:pt>
                <c:pt idx="221">
                  <c:v>140</c:v>
                </c:pt>
                <c:pt idx="222">
                  <c:v>30</c:v>
                </c:pt>
                <c:pt idx="223">
                  <c:v>86</c:v>
                </c:pt>
                <c:pt idx="224">
                  <c:v>100</c:v>
                </c:pt>
                <c:pt idx="225">
                  <c:v>120</c:v>
                </c:pt>
                <c:pt idx="226">
                  <c:v>160</c:v>
                </c:pt>
                <c:pt idx="227">
                  <c:v>140</c:v>
                </c:pt>
                <c:pt idx="228">
                  <c:v>63</c:v>
                </c:pt>
                <c:pt idx="229">
                  <c:v>155</c:v>
                </c:pt>
                <c:pt idx="230">
                  <c:v>156</c:v>
                </c:pt>
                <c:pt idx="231">
                  <c:v>80</c:v>
                </c:pt>
                <c:pt idx="232">
                  <c:v>80</c:v>
                </c:pt>
                <c:pt idx="233">
                  <c:v>100</c:v>
                </c:pt>
                <c:pt idx="234">
                  <c:v>140</c:v>
                </c:pt>
                <c:pt idx="235">
                  <c:v>130</c:v>
                </c:pt>
                <c:pt idx="236">
                  <c:v>150</c:v>
                </c:pt>
                <c:pt idx="237">
                  <c:v>164</c:v>
                </c:pt>
                <c:pt idx="238">
                  <c:v>150</c:v>
                </c:pt>
                <c:pt idx="239">
                  <c:v>150</c:v>
                </c:pt>
                <c:pt idx="240">
                  <c:v>80</c:v>
                </c:pt>
                <c:pt idx="241">
                  <c:v>76</c:v>
                </c:pt>
                <c:pt idx="242">
                  <c:v>135</c:v>
                </c:pt>
                <c:pt idx="243">
                  <c:v>80</c:v>
                </c:pt>
                <c:pt idx="244">
                  <c:v>40</c:v>
                </c:pt>
                <c:pt idx="245">
                  <c:v>40</c:v>
                </c:pt>
                <c:pt idx="246">
                  <c:v>50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50</c:v>
                </c:pt>
                <c:pt idx="252">
                  <c:v>60</c:v>
                </c:pt>
                <c:pt idx="253">
                  <c:v>50</c:v>
                </c:pt>
                <c:pt idx="254">
                  <c:v>135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140</c:v>
                </c:pt>
                <c:pt idx="261">
                  <c:v>100</c:v>
                </c:pt>
                <c:pt idx="262">
                  <c:v>150</c:v>
                </c:pt>
                <c:pt idx="263">
                  <c:v>150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96</c:v>
                </c:pt>
                <c:pt idx="268">
                  <c:v>40</c:v>
                </c:pt>
                <c:pt idx="269">
                  <c:v>50</c:v>
                </c:pt>
                <c:pt idx="270">
                  <c:v>80</c:v>
                </c:pt>
                <c:pt idx="271">
                  <c:v>115</c:v>
                </c:pt>
                <c:pt idx="272">
                  <c:v>100</c:v>
                </c:pt>
                <c:pt idx="273">
                  <c:v>60</c:v>
                </c:pt>
                <c:pt idx="274">
                  <c:v>70</c:v>
                </c:pt>
                <c:pt idx="275">
                  <c:v>80</c:v>
                </c:pt>
                <c:pt idx="276">
                  <c:v>100</c:v>
                </c:pt>
                <c:pt idx="277">
                  <c:v>57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100</c:v>
                </c:pt>
                <c:pt idx="285">
                  <c:v>100</c:v>
                </c:pt>
                <c:pt idx="286">
                  <c:v>80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100</c:v>
                </c:pt>
                <c:pt idx="291">
                  <c:v>100</c:v>
                </c:pt>
                <c:pt idx="292">
                  <c:v>15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100</c:v>
                </c:pt>
                <c:pt idx="299">
                  <c:v>25</c:v>
                </c:pt>
                <c:pt idx="300">
                  <c:v>50</c:v>
                </c:pt>
                <c:pt idx="301">
                  <c:v>50</c:v>
                </c:pt>
                <c:pt idx="302">
                  <c:v>25</c:v>
                </c:pt>
                <c:pt idx="303">
                  <c:v>34</c:v>
                </c:pt>
                <c:pt idx="304">
                  <c:v>20</c:v>
                </c:pt>
                <c:pt idx="305">
                  <c:v>20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10</c:v>
                </c:pt>
                <c:pt idx="318">
                  <c:v>10</c:v>
                </c:pt>
                <c:pt idx="319">
                  <c:v>20</c:v>
                </c:pt>
                <c:pt idx="320">
                  <c:v>10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25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20</c:v>
                </c:pt>
                <c:pt idx="332">
                  <c:v>40</c:v>
                </c:pt>
                <c:pt idx="333">
                  <c:v>38</c:v>
                </c:pt>
                <c:pt idx="334">
                  <c:v>20</c:v>
                </c:pt>
                <c:pt idx="335">
                  <c:v>2</c:v>
                </c:pt>
                <c:pt idx="336">
                  <c:v>2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19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15</c:v>
                </c:pt>
                <c:pt idx="361">
                  <c:v>10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</c:numCache>
            </c:numRef>
          </c:val>
        </c:ser>
        <c:axId val="60853780"/>
        <c:axId val="52901637"/>
      </c:areaChart>
      <c:catAx>
        <c:axId val="6085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1637"/>
        <c:crosses val="autoZero"/>
        <c:auto val="1"/>
        <c:lblOffset val="100"/>
        <c:noMultiLvlLbl val="0"/>
      </c:catAx>
      <c:valAx>
        <c:axId val="52901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537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133350</xdr:rowOff>
    </xdr:from>
    <xdr:to>
      <xdr:col>9</xdr:col>
      <xdr:colOff>714375</xdr:colOff>
      <xdr:row>360</xdr:row>
      <xdr:rowOff>142875</xdr:rowOff>
    </xdr:to>
    <xdr:graphicFrame>
      <xdr:nvGraphicFramePr>
        <xdr:cNvPr id="1" name="Chart 1"/>
        <xdr:cNvGraphicFramePr/>
      </xdr:nvGraphicFramePr>
      <xdr:xfrm>
        <a:off x="66675" y="7743825"/>
        <a:ext cx="67056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361</xdr:row>
      <xdr:rowOff>57150</xdr:rowOff>
    </xdr:from>
    <xdr:to>
      <xdr:col>9</xdr:col>
      <xdr:colOff>657225</xdr:colOff>
      <xdr:row>393</xdr:row>
      <xdr:rowOff>76200</xdr:rowOff>
    </xdr:to>
    <xdr:graphicFrame>
      <xdr:nvGraphicFramePr>
        <xdr:cNvPr id="2" name="Chart 3"/>
        <xdr:cNvGraphicFramePr/>
      </xdr:nvGraphicFramePr>
      <xdr:xfrm>
        <a:off x="0" y="13011150"/>
        <a:ext cx="6715125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L15"/>
  <sheetViews>
    <sheetView view="pageBreakPreview" zoomScaleSheetLayoutView="100" workbookViewId="0" topLeftCell="A1">
      <selection activeCell="H20" sqref="H20"/>
    </sheetView>
  </sheetViews>
  <sheetFormatPr defaultColWidth="11.421875" defaultRowHeight="12.75"/>
  <cols>
    <col min="1" max="1" width="2.57421875" style="68" customWidth="1"/>
    <col min="2" max="10" width="4.00390625" style="68" customWidth="1"/>
    <col min="11" max="11" width="2.57421875" style="69" bestFit="1" customWidth="1"/>
    <col min="12" max="24" width="4.00390625" style="68" customWidth="1"/>
    <col min="25" max="25" width="2.57421875" style="69" customWidth="1"/>
    <col min="26" max="36" width="4.00390625" style="68" customWidth="1"/>
    <col min="37" max="37" width="11.57421875" style="68" hidden="1" customWidth="1"/>
    <col min="38" max="38" width="2.57421875" style="68" bestFit="1" customWidth="1"/>
    <col min="39" max="16384" width="11.57421875" style="68" customWidth="1"/>
  </cols>
  <sheetData>
    <row r="1" ht="11.25">
      <c r="AL1" s="69"/>
    </row>
    <row r="2" spans="2:38" s="70" customFormat="1" ht="11.25">
      <c r="B2" s="70">
        <v>1</v>
      </c>
      <c r="C2" s="70">
        <v>2</v>
      </c>
      <c r="D2" s="70">
        <v>3</v>
      </c>
      <c r="E2" s="70">
        <v>4</v>
      </c>
      <c r="F2" s="70">
        <v>5</v>
      </c>
      <c r="G2" s="70">
        <v>6</v>
      </c>
      <c r="H2" s="70">
        <v>7</v>
      </c>
      <c r="I2" s="70">
        <v>8</v>
      </c>
      <c r="J2" s="70">
        <v>9</v>
      </c>
      <c r="K2" s="71"/>
      <c r="L2" s="70">
        <v>10</v>
      </c>
      <c r="M2" s="70">
        <v>11</v>
      </c>
      <c r="N2" s="70">
        <v>12</v>
      </c>
      <c r="O2" s="70">
        <v>13</v>
      </c>
      <c r="P2" s="70">
        <v>14</v>
      </c>
      <c r="Q2" s="70">
        <v>15</v>
      </c>
      <c r="R2" s="70">
        <v>16</v>
      </c>
      <c r="S2" s="70">
        <v>17</v>
      </c>
      <c r="T2" s="70">
        <v>18</v>
      </c>
      <c r="U2" s="70">
        <v>19</v>
      </c>
      <c r="V2" s="70">
        <v>20</v>
      </c>
      <c r="W2" s="70">
        <v>21</v>
      </c>
      <c r="X2" s="70">
        <v>22</v>
      </c>
      <c r="Y2" s="71"/>
      <c r="Z2" s="70">
        <v>23</v>
      </c>
      <c r="AA2" s="70">
        <v>24</v>
      </c>
      <c r="AB2" s="70">
        <v>25</v>
      </c>
      <c r="AC2" s="70">
        <v>26</v>
      </c>
      <c r="AD2" s="70">
        <v>27</v>
      </c>
      <c r="AE2" s="70">
        <v>28</v>
      </c>
      <c r="AF2" s="70">
        <v>29</v>
      </c>
      <c r="AG2" s="70">
        <v>30</v>
      </c>
      <c r="AH2" s="70">
        <v>31</v>
      </c>
      <c r="AI2" s="70">
        <v>32</v>
      </c>
      <c r="AJ2" s="70">
        <v>33</v>
      </c>
      <c r="AL2" s="71"/>
    </row>
    <row r="3" spans="1:38" s="70" customFormat="1" ht="27">
      <c r="A3" s="72" t="s">
        <v>31</v>
      </c>
      <c r="B3" s="70">
        <v>1</v>
      </c>
      <c r="C3" s="70">
        <v>2</v>
      </c>
      <c r="D3" s="70">
        <v>3</v>
      </c>
      <c r="E3" s="70">
        <v>4</v>
      </c>
      <c r="F3" s="70">
        <v>5</v>
      </c>
      <c r="G3" s="70">
        <v>6</v>
      </c>
      <c r="H3" s="70">
        <v>7</v>
      </c>
      <c r="I3" s="70">
        <v>8</v>
      </c>
      <c r="J3" s="70">
        <v>9</v>
      </c>
      <c r="K3" s="72" t="s">
        <v>32</v>
      </c>
      <c r="L3" s="70">
        <v>1</v>
      </c>
      <c r="M3" s="70">
        <v>2</v>
      </c>
      <c r="N3" s="70">
        <v>3</v>
      </c>
      <c r="O3" s="70">
        <v>4</v>
      </c>
      <c r="P3" s="70">
        <v>5</v>
      </c>
      <c r="Q3" s="70">
        <v>6</v>
      </c>
      <c r="R3" s="70">
        <v>7</v>
      </c>
      <c r="S3" s="70">
        <v>8</v>
      </c>
      <c r="T3" s="70">
        <v>9</v>
      </c>
      <c r="U3" s="70">
        <v>10</v>
      </c>
      <c r="V3" s="70">
        <v>11</v>
      </c>
      <c r="W3" s="70">
        <v>12</v>
      </c>
      <c r="X3" s="70">
        <v>13</v>
      </c>
      <c r="Y3" s="72" t="s">
        <v>32</v>
      </c>
      <c r="Z3" s="70">
        <v>1</v>
      </c>
      <c r="AA3" s="70">
        <v>2</v>
      </c>
      <c r="AB3" s="70">
        <v>3</v>
      </c>
      <c r="AC3" s="70">
        <v>4</v>
      </c>
      <c r="AD3" s="70">
        <v>5</v>
      </c>
      <c r="AE3" s="70">
        <v>6</v>
      </c>
      <c r="AF3" s="70">
        <v>7</v>
      </c>
      <c r="AG3" s="70">
        <v>8</v>
      </c>
      <c r="AH3" s="70">
        <v>9</v>
      </c>
      <c r="AI3" s="70">
        <v>10</v>
      </c>
      <c r="AJ3" s="70">
        <v>11</v>
      </c>
      <c r="AL3" s="72" t="s">
        <v>31</v>
      </c>
    </row>
    <row r="4" spans="1:38" ht="56.25" customHeight="1">
      <c r="A4" s="73"/>
      <c r="B4" s="74" t="s">
        <v>33</v>
      </c>
      <c r="C4" s="75" t="s">
        <v>34</v>
      </c>
      <c r="D4" s="76" t="s">
        <v>35</v>
      </c>
      <c r="E4" s="76" t="s">
        <v>36</v>
      </c>
      <c r="F4" s="76" t="s">
        <v>37</v>
      </c>
      <c r="G4" s="77" t="s">
        <v>38</v>
      </c>
      <c r="H4" s="74" t="s">
        <v>39</v>
      </c>
      <c r="I4" s="74" t="s">
        <v>40</v>
      </c>
      <c r="J4" s="78" t="s">
        <v>41</v>
      </c>
      <c r="K4" s="79"/>
      <c r="L4" s="76" t="s">
        <v>42</v>
      </c>
      <c r="M4" s="76" t="s">
        <v>43</v>
      </c>
      <c r="N4" s="76" t="s">
        <v>44</v>
      </c>
      <c r="O4" s="76" t="s">
        <v>45</v>
      </c>
      <c r="P4" s="76" t="s">
        <v>46</v>
      </c>
      <c r="Q4" s="76" t="s">
        <v>47</v>
      </c>
      <c r="R4" s="76" t="s">
        <v>48</v>
      </c>
      <c r="S4" s="76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76" t="s">
        <v>54</v>
      </c>
      <c r="Y4" s="79"/>
      <c r="Z4" s="76" t="s">
        <v>55</v>
      </c>
      <c r="AA4" s="76" t="s">
        <v>56</v>
      </c>
      <c r="AB4" s="76" t="s">
        <v>57</v>
      </c>
      <c r="AC4" s="76" t="s">
        <v>58</v>
      </c>
      <c r="AD4" s="81" t="s">
        <v>59</v>
      </c>
      <c r="AE4" s="81" t="s">
        <v>60</v>
      </c>
      <c r="AF4" s="81" t="s">
        <v>61</v>
      </c>
      <c r="AG4" s="81" t="s">
        <v>62</v>
      </c>
      <c r="AH4" s="81" t="s">
        <v>63</v>
      </c>
      <c r="AJ4" s="81" t="s">
        <v>64</v>
      </c>
      <c r="AL4" s="79"/>
    </row>
    <row r="5" spans="1:38" s="90" customFormat="1" ht="15" customHeight="1">
      <c r="A5" s="82"/>
      <c r="B5" s="83"/>
      <c r="C5" s="83"/>
      <c r="D5" s="84"/>
      <c r="E5" s="85"/>
      <c r="F5" s="85"/>
      <c r="G5" s="86"/>
      <c r="H5" s="83"/>
      <c r="I5" s="83"/>
      <c r="J5" s="84"/>
      <c r="K5" s="87"/>
      <c r="L5" s="85"/>
      <c r="M5" s="85"/>
      <c r="N5" s="85"/>
      <c r="O5" s="85"/>
      <c r="P5" s="85"/>
      <c r="Q5" s="85"/>
      <c r="R5" s="85"/>
      <c r="S5" s="85"/>
      <c r="T5" s="88"/>
      <c r="U5" s="88"/>
      <c r="V5" s="88"/>
      <c r="W5" s="88"/>
      <c r="X5" s="85"/>
      <c r="Y5" s="87"/>
      <c r="Z5" s="85"/>
      <c r="AA5" s="85"/>
      <c r="AB5" s="85"/>
      <c r="AC5" s="85"/>
      <c r="AD5" s="89"/>
      <c r="AE5" s="89"/>
      <c r="AF5" s="89"/>
      <c r="AG5" s="89"/>
      <c r="AH5" s="89"/>
      <c r="AJ5" s="89"/>
      <c r="AL5" s="79"/>
    </row>
    <row r="6" spans="1:38" ht="56.25" customHeight="1">
      <c r="A6" s="91"/>
      <c r="B6" s="92" t="s">
        <v>65</v>
      </c>
      <c r="C6" s="93" t="s">
        <v>66</v>
      </c>
      <c r="D6" s="94" t="s">
        <v>67</v>
      </c>
      <c r="E6" s="94" t="s">
        <v>68</v>
      </c>
      <c r="F6" s="94" t="s">
        <v>69</v>
      </c>
      <c r="G6" s="95" t="s">
        <v>70</v>
      </c>
      <c r="H6" s="92" t="s">
        <v>71</v>
      </c>
      <c r="I6" s="92" t="s">
        <v>72</v>
      </c>
      <c r="J6" s="96" t="s">
        <v>73</v>
      </c>
      <c r="K6" s="79"/>
      <c r="L6" s="97" t="s">
        <v>74</v>
      </c>
      <c r="M6" s="97" t="s">
        <v>75</v>
      </c>
      <c r="N6" s="97" t="s">
        <v>76</v>
      </c>
      <c r="O6" s="97" t="s">
        <v>77</v>
      </c>
      <c r="P6" s="97" t="s">
        <v>78</v>
      </c>
      <c r="Q6" s="97" t="s">
        <v>79</v>
      </c>
      <c r="R6" s="97" t="s">
        <v>80</v>
      </c>
      <c r="S6" s="97" t="s">
        <v>81</v>
      </c>
      <c r="T6" s="97" t="s">
        <v>82</v>
      </c>
      <c r="U6" s="80" t="s">
        <v>83</v>
      </c>
      <c r="V6" s="80" t="s">
        <v>84</v>
      </c>
      <c r="W6" s="80" t="s">
        <v>85</v>
      </c>
      <c r="X6" s="76" t="s">
        <v>86</v>
      </c>
      <c r="Y6" s="79"/>
      <c r="Z6" s="76" t="s">
        <v>87</v>
      </c>
      <c r="AA6" s="76" t="s">
        <v>88</v>
      </c>
      <c r="AB6" s="76" t="s">
        <v>89</v>
      </c>
      <c r="AC6" s="76" t="s">
        <v>90</v>
      </c>
      <c r="AD6" s="81" t="s">
        <v>91</v>
      </c>
      <c r="AE6" s="81" t="s">
        <v>92</v>
      </c>
      <c r="AF6" s="81" t="s">
        <v>93</v>
      </c>
      <c r="AG6" s="98" t="s">
        <v>94</v>
      </c>
      <c r="AH6" s="98" t="s">
        <v>95</v>
      </c>
      <c r="AI6" s="79"/>
      <c r="AJ6" s="98" t="s">
        <v>96</v>
      </c>
      <c r="AL6" s="79"/>
    </row>
    <row r="7" spans="1:38" s="69" customFormat="1" ht="15" customHeight="1">
      <c r="A7" s="99"/>
      <c r="B7" s="100"/>
      <c r="C7" s="79"/>
      <c r="D7" s="79"/>
      <c r="E7" s="79"/>
      <c r="F7" s="79"/>
      <c r="G7" s="101"/>
      <c r="H7" s="102"/>
      <c r="I7" s="102"/>
      <c r="J7" s="103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L7" s="79"/>
    </row>
    <row r="8" spans="1:38" ht="56.25" customHeight="1">
      <c r="A8" s="91"/>
      <c r="B8" s="96" t="s">
        <v>97</v>
      </c>
      <c r="C8" s="94" t="s">
        <v>98</v>
      </c>
      <c r="D8" s="94" t="s">
        <v>99</v>
      </c>
      <c r="E8" s="94" t="s">
        <v>100</v>
      </c>
      <c r="F8" s="94" t="s">
        <v>101</v>
      </c>
      <c r="G8" s="95" t="s">
        <v>102</v>
      </c>
      <c r="H8" s="92" t="s">
        <v>103</v>
      </c>
      <c r="I8" s="92" t="s">
        <v>104</v>
      </c>
      <c r="J8" s="96" t="s">
        <v>105</v>
      </c>
      <c r="K8" s="79"/>
      <c r="L8" s="97" t="s">
        <v>106</v>
      </c>
      <c r="M8" s="97" t="s">
        <v>107</v>
      </c>
      <c r="N8" s="97" t="s">
        <v>108</v>
      </c>
      <c r="O8" s="97" t="s">
        <v>109</v>
      </c>
      <c r="P8" s="97" t="s">
        <v>110</v>
      </c>
      <c r="Q8" s="97" t="s">
        <v>111</v>
      </c>
      <c r="R8" s="97" t="s">
        <v>112</v>
      </c>
      <c r="S8" s="97" t="s">
        <v>113</v>
      </c>
      <c r="T8" s="97" t="s">
        <v>114</v>
      </c>
      <c r="U8" s="80" t="s">
        <v>115</v>
      </c>
      <c r="V8" s="80" t="s">
        <v>116</v>
      </c>
      <c r="W8" s="80" t="s">
        <v>117</v>
      </c>
      <c r="X8" s="80" t="s">
        <v>118</v>
      </c>
      <c r="Y8" s="79"/>
      <c r="Z8" s="98" t="s">
        <v>119</v>
      </c>
      <c r="AA8" s="98" t="s">
        <v>120</v>
      </c>
      <c r="AB8" s="98" t="s">
        <v>121</v>
      </c>
      <c r="AC8" s="98" t="s">
        <v>122</v>
      </c>
      <c r="AD8" s="98" t="s">
        <v>123</v>
      </c>
      <c r="AE8" s="98" t="s">
        <v>124</v>
      </c>
      <c r="AF8" s="98" t="s">
        <v>125</v>
      </c>
      <c r="AG8" s="98" t="s">
        <v>126</v>
      </c>
      <c r="AH8" s="98" t="s">
        <v>127</v>
      </c>
      <c r="AI8" s="79"/>
      <c r="AJ8" s="98" t="s">
        <v>128</v>
      </c>
      <c r="AL8" s="79"/>
    </row>
    <row r="9" spans="1:38" s="69" customFormat="1" ht="15" customHeight="1">
      <c r="A9" s="99"/>
      <c r="B9" s="103"/>
      <c r="C9" s="79"/>
      <c r="D9" s="79"/>
      <c r="E9" s="79"/>
      <c r="F9" s="79"/>
      <c r="G9" s="101"/>
      <c r="H9" s="102"/>
      <c r="I9" s="102"/>
      <c r="J9" s="103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L9" s="79"/>
    </row>
    <row r="10" spans="1:38" ht="56.25" customHeight="1">
      <c r="A10" s="91"/>
      <c r="B10" s="104" t="s">
        <v>129</v>
      </c>
      <c r="C10" s="105" t="s">
        <v>130</v>
      </c>
      <c r="D10" s="105" t="s">
        <v>131</v>
      </c>
      <c r="E10" s="105" t="s">
        <v>132</v>
      </c>
      <c r="F10" s="105" t="s">
        <v>133</v>
      </c>
      <c r="G10" s="106" t="s">
        <v>134</v>
      </c>
      <c r="H10" s="107" t="s">
        <v>135</v>
      </c>
      <c r="I10" s="107" t="s">
        <v>136</v>
      </c>
      <c r="J10" s="104" t="s">
        <v>137</v>
      </c>
      <c r="K10" s="79"/>
      <c r="L10" s="108" t="s">
        <v>138</v>
      </c>
      <c r="M10" s="108" t="s">
        <v>139</v>
      </c>
      <c r="N10" s="108" t="s">
        <v>140</v>
      </c>
      <c r="O10" s="108" t="s">
        <v>141</v>
      </c>
      <c r="P10" s="108" t="s">
        <v>142</v>
      </c>
      <c r="Q10" s="108" t="s">
        <v>143</v>
      </c>
      <c r="R10" s="108" t="s">
        <v>144</v>
      </c>
      <c r="S10" s="108" t="s">
        <v>145</v>
      </c>
      <c r="T10" s="108" t="s">
        <v>146</v>
      </c>
      <c r="U10" s="80" t="s">
        <v>147</v>
      </c>
      <c r="V10" s="80" t="s">
        <v>148</v>
      </c>
      <c r="W10" s="80" t="s">
        <v>149</v>
      </c>
      <c r="X10" s="80" t="s">
        <v>150</v>
      </c>
      <c r="Y10" s="79"/>
      <c r="Z10" s="98" t="s">
        <v>151</v>
      </c>
      <c r="AA10" s="98" t="s">
        <v>152</v>
      </c>
      <c r="AB10" s="98" t="s">
        <v>153</v>
      </c>
      <c r="AC10" s="98" t="s">
        <v>154</v>
      </c>
      <c r="AD10" s="109" t="s">
        <v>155</v>
      </c>
      <c r="AE10" s="109" t="s">
        <v>156</v>
      </c>
      <c r="AF10" s="109" t="s">
        <v>157</v>
      </c>
      <c r="AG10" s="109" t="s">
        <v>158</v>
      </c>
      <c r="AH10" s="109" t="s">
        <v>159</v>
      </c>
      <c r="AI10" s="79"/>
      <c r="AJ10" s="109" t="s">
        <v>160</v>
      </c>
      <c r="AL10" s="79"/>
    </row>
    <row r="11" spans="1:38" s="90" customFormat="1" ht="15" customHeight="1">
      <c r="A11" s="110"/>
      <c r="B11" s="111"/>
      <c r="C11" s="87"/>
      <c r="D11" s="87"/>
      <c r="E11" s="87"/>
      <c r="F11" s="87"/>
      <c r="G11" s="112"/>
      <c r="H11" s="113"/>
      <c r="I11" s="113"/>
      <c r="J11" s="111"/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7"/>
      <c r="Z11" s="89"/>
      <c r="AA11" s="89"/>
      <c r="AB11" s="89"/>
      <c r="AC11" s="89"/>
      <c r="AD11" s="114"/>
      <c r="AE11" s="114"/>
      <c r="AF11" s="114"/>
      <c r="AG11" s="114"/>
      <c r="AH11" s="114"/>
      <c r="AI11" s="87"/>
      <c r="AJ11" s="114"/>
      <c r="AL11" s="79"/>
    </row>
    <row r="12" spans="1:38" ht="56.25" customHeight="1">
      <c r="A12" s="91"/>
      <c r="B12" s="104" t="s">
        <v>161</v>
      </c>
      <c r="C12" s="105" t="s">
        <v>162</v>
      </c>
      <c r="D12" s="105" t="s">
        <v>163</v>
      </c>
      <c r="E12" s="105" t="s">
        <v>164</v>
      </c>
      <c r="F12" s="105" t="s">
        <v>165</v>
      </c>
      <c r="G12" s="106" t="s">
        <v>166</v>
      </c>
      <c r="H12" s="107" t="s">
        <v>167</v>
      </c>
      <c r="I12" s="107" t="s">
        <v>168</v>
      </c>
      <c r="J12" s="104" t="s">
        <v>169</v>
      </c>
      <c r="K12" s="79"/>
      <c r="L12" s="108" t="s">
        <v>170</v>
      </c>
      <c r="M12" s="108" t="s">
        <v>171</v>
      </c>
      <c r="N12" s="108" t="s">
        <v>172</v>
      </c>
      <c r="O12" s="108" t="s">
        <v>173</v>
      </c>
      <c r="P12" s="108" t="s">
        <v>174</v>
      </c>
      <c r="Q12" s="108" t="s">
        <v>175</v>
      </c>
      <c r="R12" s="108" t="s">
        <v>176</v>
      </c>
      <c r="S12" s="108" t="s">
        <v>177</v>
      </c>
      <c r="T12" s="108" t="s">
        <v>178</v>
      </c>
      <c r="U12" s="80" t="s">
        <v>179</v>
      </c>
      <c r="V12" s="80" t="s">
        <v>180</v>
      </c>
      <c r="W12" s="80" t="s">
        <v>181</v>
      </c>
      <c r="X12" s="109" t="s">
        <v>182</v>
      </c>
      <c r="Y12" s="79"/>
      <c r="Z12" s="109" t="s">
        <v>183</v>
      </c>
      <c r="AA12" s="109" t="s">
        <v>184</v>
      </c>
      <c r="AB12" s="109" t="s">
        <v>185</v>
      </c>
      <c r="AC12" s="109" t="s">
        <v>186</v>
      </c>
      <c r="AD12" s="109" t="s">
        <v>187</v>
      </c>
      <c r="AE12" s="109" t="s">
        <v>188</v>
      </c>
      <c r="AF12" s="109" t="s">
        <v>189</v>
      </c>
      <c r="AG12" s="109" t="s">
        <v>190</v>
      </c>
      <c r="AH12" s="109" t="s">
        <v>191</v>
      </c>
      <c r="AI12" s="109" t="s">
        <v>192</v>
      </c>
      <c r="AJ12" s="109" t="s">
        <v>193</v>
      </c>
      <c r="AL12" s="79"/>
    </row>
    <row r="13" spans="30:35" ht="11.25">
      <c r="AD13" s="69"/>
      <c r="AE13" s="69"/>
      <c r="AF13" s="69"/>
      <c r="AG13" s="69"/>
      <c r="AH13" s="69"/>
      <c r="AI13" s="69"/>
    </row>
    <row r="14" spans="2:20" ht="12.75">
      <c r="B14" s="115" t="s">
        <v>194</v>
      </c>
      <c r="C14" s="115" t="s">
        <v>195</v>
      </c>
      <c r="D14" s="116"/>
      <c r="E14" s="115" t="s">
        <v>196</v>
      </c>
      <c r="F14" s="115" t="s">
        <v>197</v>
      </c>
      <c r="G14" s="116"/>
      <c r="H14" s="115" t="s">
        <v>198</v>
      </c>
      <c r="I14" s="115" t="s">
        <v>199</v>
      </c>
      <c r="L14" s="91" t="s">
        <v>208</v>
      </c>
      <c r="M14" s="91" t="s">
        <v>209</v>
      </c>
      <c r="N14" s="91"/>
      <c r="O14" s="91"/>
      <c r="Q14" s="91" t="s">
        <v>211</v>
      </c>
      <c r="R14" s="91"/>
      <c r="S14" s="91"/>
      <c r="T14" s="91"/>
    </row>
    <row r="15" spans="2:14" ht="12.75">
      <c r="B15" s="115" t="s">
        <v>200</v>
      </c>
      <c r="C15" s="115" t="s">
        <v>201</v>
      </c>
      <c r="D15" s="116"/>
      <c r="E15" s="115" t="s">
        <v>202</v>
      </c>
      <c r="F15" s="115" t="s">
        <v>203</v>
      </c>
      <c r="G15" s="116"/>
      <c r="H15" s="115" t="s">
        <v>204</v>
      </c>
      <c r="I15" s="115" t="s">
        <v>205</v>
      </c>
      <c r="M15" s="91" t="s">
        <v>210</v>
      </c>
      <c r="N15" s="91"/>
    </row>
  </sheetData>
  <printOptions/>
  <pageMargins left="0.2" right="0.2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49"/>
  <sheetViews>
    <sheetView tabSelected="1" workbookViewId="0" topLeftCell="A13">
      <selection activeCell="F19" sqref="F19"/>
    </sheetView>
  </sheetViews>
  <sheetFormatPr defaultColWidth="11.421875" defaultRowHeight="12.75"/>
  <cols>
    <col min="1" max="1" width="9.421875" style="60" customWidth="1"/>
    <col min="2" max="2" width="13.57421875" style="60" bestFit="1" customWidth="1"/>
    <col min="3" max="3" width="12.57421875" style="60" bestFit="1" customWidth="1"/>
    <col min="4" max="4" width="11.7109375" style="60" bestFit="1" customWidth="1"/>
    <col min="5" max="6" width="11.8515625" style="59" bestFit="1" customWidth="1"/>
    <col min="7" max="7" width="11.421875" style="60" customWidth="1"/>
    <col min="8" max="8" width="12.421875" style="60" bestFit="1" customWidth="1"/>
    <col min="9" max="9" width="12.8515625" style="59" bestFit="1" customWidth="1"/>
    <col min="10" max="16384" width="11.421875" style="60" customWidth="1"/>
  </cols>
  <sheetData>
    <row r="1" spans="2:12" ht="12.75">
      <c r="B1" s="6"/>
      <c r="C1" s="31">
        <v>39070</v>
      </c>
      <c r="D1" s="31">
        <v>39448</v>
      </c>
      <c r="E1" s="151">
        <v>39814</v>
      </c>
      <c r="F1" s="32"/>
      <c r="G1" s="15"/>
      <c r="H1" s="15"/>
      <c r="I1" s="32"/>
      <c r="J1" s="15"/>
      <c r="K1" s="15"/>
      <c r="L1" s="15"/>
    </row>
    <row r="2" spans="2:3" ht="5.25" customHeight="1">
      <c r="B2" s="6"/>
      <c r="C2" s="62"/>
    </row>
    <row r="3" spans="1:12" ht="12.75">
      <c r="A3" s="155" t="s">
        <v>30</v>
      </c>
      <c r="B3" s="16" t="s">
        <v>12</v>
      </c>
      <c r="C3" s="15" t="s">
        <v>22</v>
      </c>
      <c r="D3" s="15" t="s">
        <v>22</v>
      </c>
      <c r="E3" s="15" t="s">
        <v>22</v>
      </c>
      <c r="F3" s="32"/>
      <c r="G3" s="15"/>
      <c r="H3" s="15"/>
      <c r="I3" s="32"/>
      <c r="J3" s="15"/>
      <c r="K3" s="15"/>
      <c r="L3" s="15"/>
    </row>
    <row r="4" spans="1:12" ht="12.75">
      <c r="A4" s="155"/>
      <c r="B4" s="16" t="s">
        <v>13</v>
      </c>
      <c r="C4" s="64">
        <v>6513</v>
      </c>
      <c r="D4" s="64">
        <v>6589</v>
      </c>
      <c r="E4" s="152">
        <f>E5-D5</f>
        <v>6397</v>
      </c>
      <c r="F4" s="64"/>
      <c r="G4" s="64"/>
      <c r="H4" s="64"/>
      <c r="I4" s="64"/>
      <c r="J4" s="64"/>
      <c r="K4" s="64"/>
      <c r="L4" s="64"/>
    </row>
    <row r="5" spans="1:12" ht="12.75">
      <c r="A5" s="155"/>
      <c r="B5" s="15" t="s">
        <v>14</v>
      </c>
      <c r="C5" s="64">
        <v>6507</v>
      </c>
      <c r="D5" s="64">
        <v>13168</v>
      </c>
      <c r="E5" s="152">
        <v>19565</v>
      </c>
      <c r="F5" s="64"/>
      <c r="G5" s="64"/>
      <c r="H5" s="64"/>
      <c r="I5" s="64"/>
      <c r="J5" s="64"/>
      <c r="K5" s="64"/>
      <c r="L5" s="64"/>
    </row>
    <row r="6" spans="1:12" ht="12.75">
      <c r="A6" s="155"/>
      <c r="B6" s="15" t="s">
        <v>15</v>
      </c>
      <c r="C6" s="65">
        <v>4489</v>
      </c>
      <c r="D6" s="65">
        <v>4462</v>
      </c>
      <c r="E6" s="65">
        <f>E7-D7</f>
        <v>4508</v>
      </c>
      <c r="F6" s="65"/>
      <c r="G6" s="65"/>
      <c r="H6" s="65"/>
      <c r="I6" s="65"/>
      <c r="J6" s="65"/>
      <c r="K6" s="65"/>
      <c r="L6" s="65"/>
    </row>
    <row r="7" spans="1:12" ht="12.75">
      <c r="A7" s="155"/>
      <c r="B7" s="15" t="s">
        <v>16</v>
      </c>
      <c r="C7" s="65">
        <v>4491</v>
      </c>
      <c r="D7" s="65">
        <v>9057</v>
      </c>
      <c r="E7" s="65">
        <v>13565</v>
      </c>
      <c r="F7" s="65"/>
      <c r="G7" s="65"/>
      <c r="H7" s="65"/>
      <c r="I7" s="65"/>
      <c r="J7" s="65"/>
      <c r="K7" s="65"/>
      <c r="L7" s="65"/>
    </row>
    <row r="8" ht="3.75" customHeight="1"/>
    <row r="9" spans="1:12" ht="12.75">
      <c r="A9" s="155" t="s">
        <v>17</v>
      </c>
      <c r="B9" s="16" t="s">
        <v>12</v>
      </c>
      <c r="C9" s="15" t="s">
        <v>25</v>
      </c>
      <c r="D9" s="15" t="s">
        <v>25</v>
      </c>
      <c r="E9" s="15" t="s">
        <v>25</v>
      </c>
      <c r="F9" s="32"/>
      <c r="G9" s="15"/>
      <c r="H9" s="15"/>
      <c r="I9" s="32"/>
      <c r="J9" s="15"/>
      <c r="K9" s="15"/>
      <c r="L9" s="15"/>
    </row>
    <row r="10" spans="1:12" ht="12.75">
      <c r="A10" s="155"/>
      <c r="B10" s="16" t="s">
        <v>13</v>
      </c>
      <c r="C10" s="64">
        <v>6221</v>
      </c>
      <c r="D10" s="64">
        <v>6207</v>
      </c>
      <c r="E10" s="64">
        <f>E11-D11</f>
        <v>5983</v>
      </c>
      <c r="F10" s="64"/>
      <c r="G10" s="64"/>
      <c r="H10" s="64"/>
      <c r="I10" s="64"/>
      <c r="J10" s="64"/>
      <c r="K10" s="64"/>
      <c r="L10" s="64"/>
    </row>
    <row r="11" spans="1:12" ht="12.75">
      <c r="A11" s="155"/>
      <c r="B11" s="15" t="s">
        <v>14</v>
      </c>
      <c r="C11" s="64">
        <v>6214</v>
      </c>
      <c r="D11" s="64">
        <v>12486</v>
      </c>
      <c r="E11" s="64">
        <v>18469</v>
      </c>
      <c r="F11" s="64"/>
      <c r="G11" s="64"/>
      <c r="H11" s="64"/>
      <c r="I11" s="64"/>
      <c r="J11" s="64"/>
      <c r="K11" s="64"/>
      <c r="L11" s="64"/>
    </row>
    <row r="12" spans="1:12" ht="12.75">
      <c r="A12" s="155"/>
      <c r="B12" s="15" t="s">
        <v>15</v>
      </c>
      <c r="C12" s="65">
        <v>4454</v>
      </c>
      <c r="D12" s="65">
        <v>4442</v>
      </c>
      <c r="E12" s="65">
        <f>E13-D13</f>
        <v>4489</v>
      </c>
      <c r="F12" s="65"/>
      <c r="G12" s="65"/>
      <c r="H12" s="65"/>
      <c r="I12" s="65"/>
      <c r="J12" s="65"/>
      <c r="K12" s="65"/>
      <c r="L12" s="65"/>
    </row>
    <row r="13" spans="1:12" ht="12.75">
      <c r="A13" s="155"/>
      <c r="B13" s="15" t="s">
        <v>16</v>
      </c>
      <c r="C13" s="65">
        <v>4455</v>
      </c>
      <c r="D13" s="65">
        <v>9000</v>
      </c>
      <c r="E13" s="65">
        <v>13489</v>
      </c>
      <c r="F13" s="65"/>
      <c r="G13" s="65"/>
      <c r="H13" s="65"/>
      <c r="I13" s="65"/>
      <c r="J13" s="65"/>
      <c r="K13" s="65"/>
      <c r="L13" s="65"/>
    </row>
    <row r="14" ht="3.75" customHeight="1">
      <c r="E14" s="65"/>
    </row>
    <row r="15" spans="1:12" ht="12.75">
      <c r="A15" s="155" t="s">
        <v>18</v>
      </c>
      <c r="B15" s="16" t="s">
        <v>12</v>
      </c>
      <c r="C15" s="15" t="s">
        <v>26</v>
      </c>
      <c r="D15" s="15" t="s">
        <v>26</v>
      </c>
      <c r="E15" s="15" t="s">
        <v>26</v>
      </c>
      <c r="F15" s="32"/>
      <c r="G15" s="15"/>
      <c r="H15" s="15"/>
      <c r="I15" s="32"/>
      <c r="J15" s="15"/>
      <c r="K15" s="15"/>
      <c r="L15" s="15"/>
    </row>
    <row r="16" spans="1:12" ht="12.75">
      <c r="A16" s="155"/>
      <c r="B16" s="16" t="s">
        <v>13</v>
      </c>
      <c r="C16" s="64">
        <v>6247</v>
      </c>
      <c r="D16" s="64">
        <v>6313</v>
      </c>
      <c r="E16" s="64">
        <f>E17-D17</f>
        <v>6066</v>
      </c>
      <c r="F16" s="64"/>
      <c r="G16" s="64"/>
      <c r="H16" s="64"/>
      <c r="I16" s="64"/>
      <c r="J16" s="64"/>
      <c r="K16" s="64"/>
      <c r="L16" s="64"/>
    </row>
    <row r="17" spans="1:12" ht="12.75">
      <c r="A17" s="155"/>
      <c r="B17" s="15" t="s">
        <v>14</v>
      </c>
      <c r="C17" s="64">
        <v>6265</v>
      </c>
      <c r="D17" s="64">
        <v>12641</v>
      </c>
      <c r="E17" s="64">
        <v>18707</v>
      </c>
      <c r="F17" s="64"/>
      <c r="G17" s="64"/>
      <c r="H17" s="64"/>
      <c r="I17" s="64"/>
      <c r="J17" s="64"/>
      <c r="K17" s="64"/>
      <c r="L17" s="64"/>
    </row>
    <row r="18" spans="1:12" ht="12.75">
      <c r="A18" s="155"/>
      <c r="B18" s="15" t="s">
        <v>15</v>
      </c>
      <c r="C18" s="65">
        <v>4346</v>
      </c>
      <c r="D18" s="65">
        <v>4447</v>
      </c>
      <c r="E18" s="65">
        <f>E19-D19</f>
        <v>4494</v>
      </c>
      <c r="F18" s="65"/>
      <c r="G18" s="65"/>
      <c r="H18" s="65"/>
      <c r="I18" s="65"/>
      <c r="J18" s="65"/>
      <c r="K18" s="65"/>
      <c r="L18" s="65"/>
    </row>
    <row r="19" spans="1:12" ht="12.75">
      <c r="A19" s="155"/>
      <c r="B19" s="15" t="s">
        <v>16</v>
      </c>
      <c r="C19" s="65">
        <v>4456</v>
      </c>
      <c r="D19" s="65">
        <v>9006</v>
      </c>
      <c r="E19" s="65">
        <v>13500</v>
      </c>
      <c r="F19" s="65"/>
      <c r="G19" s="65"/>
      <c r="H19" s="65"/>
      <c r="I19" s="65"/>
      <c r="J19" s="65"/>
      <c r="K19" s="65"/>
      <c r="L19" s="65"/>
    </row>
    <row r="20" ht="3.75" customHeight="1"/>
    <row r="21" spans="1:12" ht="12.75">
      <c r="A21" s="155" t="s">
        <v>19</v>
      </c>
      <c r="B21" s="16" t="s">
        <v>12</v>
      </c>
      <c r="C21" s="15" t="s">
        <v>27</v>
      </c>
      <c r="D21" s="15" t="s">
        <v>27</v>
      </c>
      <c r="E21" s="15" t="s">
        <v>27</v>
      </c>
      <c r="F21" s="32"/>
      <c r="G21" s="15"/>
      <c r="H21" s="15"/>
      <c r="I21" s="32"/>
      <c r="J21" s="15"/>
      <c r="K21" s="15"/>
      <c r="L21" s="15"/>
    </row>
    <row r="22" spans="1:12" ht="12.75">
      <c r="A22" s="155"/>
      <c r="B22" s="16" t="s">
        <v>13</v>
      </c>
      <c r="C22" s="64">
        <v>6225</v>
      </c>
      <c r="D22" s="64">
        <v>6328</v>
      </c>
      <c r="E22" s="64">
        <f>E23-D23</f>
        <v>6136</v>
      </c>
      <c r="F22" s="64"/>
      <c r="G22" s="64"/>
      <c r="H22" s="64"/>
      <c r="I22" s="64"/>
      <c r="J22" s="64"/>
      <c r="K22" s="64"/>
      <c r="L22" s="64"/>
    </row>
    <row r="23" spans="1:12" ht="12.75">
      <c r="A23" s="155"/>
      <c r="B23" s="15" t="s">
        <v>14</v>
      </c>
      <c r="C23" s="64">
        <v>6218</v>
      </c>
      <c r="D23" s="64">
        <v>12611</v>
      </c>
      <c r="E23" s="64">
        <v>18747</v>
      </c>
      <c r="F23" s="64"/>
      <c r="G23" s="64"/>
      <c r="H23" s="64"/>
      <c r="I23" s="64"/>
      <c r="J23" s="64"/>
      <c r="K23" s="64"/>
      <c r="L23" s="64"/>
    </row>
    <row r="24" spans="1:12" ht="12.75">
      <c r="A24" s="155"/>
      <c r="B24" s="15" t="s">
        <v>15</v>
      </c>
      <c r="C24" s="65">
        <v>4440</v>
      </c>
      <c r="D24" s="65">
        <v>4434</v>
      </c>
      <c r="E24" s="65">
        <f>E25-D25</f>
        <v>4480</v>
      </c>
      <c r="F24" s="65"/>
      <c r="G24" s="65"/>
      <c r="H24" s="65"/>
      <c r="I24" s="65"/>
      <c r="J24" s="65"/>
      <c r="K24" s="65"/>
      <c r="L24" s="65"/>
    </row>
    <row r="25" spans="1:12" ht="12.75">
      <c r="A25" s="155"/>
      <c r="B25" s="15" t="s">
        <v>16</v>
      </c>
      <c r="C25" s="65">
        <v>4442</v>
      </c>
      <c r="D25" s="65">
        <v>8978</v>
      </c>
      <c r="E25" s="65">
        <v>13458</v>
      </c>
      <c r="F25" s="65"/>
      <c r="G25" s="65"/>
      <c r="H25" s="65"/>
      <c r="I25" s="65"/>
      <c r="J25" s="65"/>
      <c r="K25" s="65"/>
      <c r="L25" s="65"/>
    </row>
    <row r="26" spans="1:8" ht="3.75" customHeight="1">
      <c r="A26" s="61"/>
      <c r="B26" s="6"/>
      <c r="D26" s="61"/>
      <c r="H26" s="61"/>
    </row>
    <row r="27" spans="1:12" ht="12.75">
      <c r="A27" s="155" t="s">
        <v>20</v>
      </c>
      <c r="B27" s="16" t="s">
        <v>12</v>
      </c>
      <c r="C27" s="15" t="s">
        <v>23</v>
      </c>
      <c r="D27" s="15" t="s">
        <v>28</v>
      </c>
      <c r="E27" s="15" t="s">
        <v>28</v>
      </c>
      <c r="F27" s="32"/>
      <c r="G27" s="15"/>
      <c r="H27" s="15"/>
      <c r="I27" s="32"/>
      <c r="J27" s="15"/>
      <c r="K27" s="15"/>
      <c r="L27" s="15"/>
    </row>
    <row r="28" spans="1:12" ht="12.75">
      <c r="A28" s="155"/>
      <c r="B28" s="16" t="s">
        <v>13</v>
      </c>
      <c r="C28" s="64">
        <v>1841</v>
      </c>
      <c r="D28" s="64">
        <v>1876</v>
      </c>
      <c r="E28" s="64">
        <f>E29-D29</f>
        <v>1777</v>
      </c>
      <c r="F28" s="64"/>
      <c r="G28" s="64"/>
      <c r="H28" s="64"/>
      <c r="I28" s="64"/>
      <c r="J28" s="64"/>
      <c r="K28" s="64"/>
      <c r="L28" s="64"/>
    </row>
    <row r="29" spans="1:12" ht="12.75">
      <c r="A29" s="155"/>
      <c r="B29" s="15" t="s">
        <v>14</v>
      </c>
      <c r="C29" s="64">
        <v>1841</v>
      </c>
      <c r="D29" s="64">
        <v>1876</v>
      </c>
      <c r="E29" s="64">
        <v>3653</v>
      </c>
      <c r="F29" s="64"/>
      <c r="G29" s="64"/>
      <c r="H29" s="64"/>
      <c r="I29" s="64"/>
      <c r="J29" s="64"/>
      <c r="K29" s="64"/>
      <c r="L29" s="64"/>
    </row>
    <row r="30" spans="1:12" ht="12.75">
      <c r="A30" s="155"/>
      <c r="B30" s="15" t="s">
        <v>15</v>
      </c>
      <c r="C30" s="65">
        <v>4492</v>
      </c>
      <c r="D30" s="65">
        <v>4665</v>
      </c>
      <c r="E30" s="65">
        <f>E31-D31</f>
        <v>4685</v>
      </c>
      <c r="F30" s="65"/>
      <c r="G30" s="65"/>
      <c r="H30" s="65"/>
      <c r="I30" s="65"/>
      <c r="J30" s="65"/>
      <c r="K30" s="65"/>
      <c r="L30" s="65"/>
    </row>
    <row r="31" spans="1:12" ht="12.75">
      <c r="A31" s="155"/>
      <c r="B31" s="15" t="s">
        <v>16</v>
      </c>
      <c r="C31" s="65">
        <v>4618</v>
      </c>
      <c r="D31" s="65">
        <v>4774</v>
      </c>
      <c r="E31" s="65">
        <v>9459</v>
      </c>
      <c r="F31" s="65"/>
      <c r="G31" s="65"/>
      <c r="H31" s="65"/>
      <c r="I31" s="65"/>
      <c r="J31" s="65"/>
      <c r="K31" s="65"/>
      <c r="L31" s="65"/>
    </row>
    <row r="32" ht="3.75" customHeight="1"/>
    <row r="33" spans="1:12" ht="12.75">
      <c r="A33" s="155" t="s">
        <v>21</v>
      </c>
      <c r="B33" s="16" t="s">
        <v>12</v>
      </c>
      <c r="C33" s="15" t="s">
        <v>24</v>
      </c>
      <c r="D33" s="15" t="s">
        <v>24</v>
      </c>
      <c r="E33" s="15" t="s">
        <v>24</v>
      </c>
      <c r="F33" s="32"/>
      <c r="G33" s="15"/>
      <c r="H33" s="15"/>
      <c r="I33" s="32"/>
      <c r="J33" s="15"/>
      <c r="K33" s="15"/>
      <c r="L33" s="15"/>
    </row>
    <row r="34" spans="1:12" ht="12.75">
      <c r="A34" s="155"/>
      <c r="B34" s="16" t="s">
        <v>13</v>
      </c>
      <c r="C34" s="64">
        <v>1685</v>
      </c>
      <c r="D34" s="64">
        <v>1728</v>
      </c>
      <c r="E34" s="64">
        <f>E35-D35</f>
        <v>1629</v>
      </c>
      <c r="F34" s="64"/>
      <c r="G34" s="64"/>
      <c r="H34" s="64"/>
      <c r="I34" s="64"/>
      <c r="J34" s="64"/>
      <c r="K34" s="64"/>
      <c r="L34" s="64"/>
    </row>
    <row r="35" spans="1:12" ht="12.75">
      <c r="A35" s="155"/>
      <c r="B35" s="15" t="s">
        <v>14</v>
      </c>
      <c r="C35" s="64">
        <v>1685</v>
      </c>
      <c r="D35" s="64">
        <v>3371</v>
      </c>
      <c r="E35" s="64">
        <v>5000</v>
      </c>
      <c r="F35" s="64"/>
      <c r="G35" s="64"/>
      <c r="H35" s="64"/>
      <c r="I35" s="64"/>
      <c r="J35" s="64"/>
      <c r="K35" s="64"/>
      <c r="L35" s="64"/>
    </row>
    <row r="36" spans="1:12" ht="12.75">
      <c r="A36" s="155"/>
      <c r="B36" s="15" t="s">
        <v>15</v>
      </c>
      <c r="C36" s="65">
        <v>4530</v>
      </c>
      <c r="D36" s="65">
        <v>4628</v>
      </c>
      <c r="E36" s="65">
        <f>E37-D37</f>
        <v>4664</v>
      </c>
      <c r="F36" s="65"/>
      <c r="G36" s="65"/>
      <c r="H36" s="65"/>
      <c r="I36" s="65"/>
      <c r="J36" s="65"/>
      <c r="K36" s="65"/>
      <c r="L36" s="65"/>
    </row>
    <row r="37" spans="1:12" ht="12.75">
      <c r="A37" s="155"/>
      <c r="B37" s="15" t="s">
        <v>16</v>
      </c>
      <c r="C37" s="65">
        <v>4654</v>
      </c>
      <c r="D37" s="65">
        <v>9390</v>
      </c>
      <c r="E37" s="65">
        <v>14054</v>
      </c>
      <c r="F37" s="65"/>
      <c r="G37" s="65"/>
      <c r="H37" s="65"/>
      <c r="I37" s="65"/>
      <c r="J37" s="65"/>
      <c r="K37" s="65"/>
      <c r="L37" s="65"/>
    </row>
    <row r="38" ht="5.25" customHeight="1"/>
    <row r="39" spans="1:12" ht="12.75">
      <c r="A39" s="63" t="s">
        <v>206</v>
      </c>
      <c r="B39" s="15"/>
      <c r="C39" s="64">
        <v>29479</v>
      </c>
      <c r="D39" s="64">
        <v>58840</v>
      </c>
      <c r="E39" s="64">
        <v>86963</v>
      </c>
      <c r="F39" s="64"/>
      <c r="G39" s="64"/>
      <c r="H39" s="64"/>
      <c r="I39" s="64"/>
      <c r="J39" s="64"/>
      <c r="K39" s="64"/>
      <c r="L39" s="64"/>
    </row>
    <row r="40" spans="1:12" ht="12.75">
      <c r="A40" s="63" t="s">
        <v>207</v>
      </c>
      <c r="B40" s="15"/>
      <c r="C40" s="64">
        <f>C39-C5-C11-C17-C23-C29-C35-'Einspeisung 2005'!B2</f>
        <v>22.5</v>
      </c>
      <c r="D40" s="64">
        <f>D39-D4-D10-D16-D22-D28-D34-C39-'Einspeisung 2005'!C2</f>
        <v>320</v>
      </c>
      <c r="E40" s="64"/>
      <c r="F40" s="64"/>
      <c r="G40" s="64"/>
      <c r="H40" s="64"/>
      <c r="I40" s="64"/>
      <c r="J40" s="64"/>
      <c r="K40" s="64"/>
      <c r="L40" s="64"/>
    </row>
    <row r="41" ht="2.25" customHeight="1"/>
    <row r="42" spans="1:12" ht="12.75">
      <c r="A42" s="156" t="s">
        <v>29</v>
      </c>
      <c r="B42" s="67">
        <v>39070</v>
      </c>
      <c r="C42" s="154" t="s">
        <v>212</v>
      </c>
      <c r="D42" s="154"/>
      <c r="E42" s="154"/>
      <c r="F42" s="154"/>
      <c r="G42" s="154"/>
      <c r="H42" s="154"/>
      <c r="I42" s="154"/>
      <c r="J42" s="154"/>
      <c r="K42" s="154"/>
      <c r="L42" s="154"/>
    </row>
    <row r="43" spans="1:12" ht="12.75">
      <c r="A43" s="156"/>
      <c r="B43" s="66"/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1:12" ht="12.75">
      <c r="A44" s="156"/>
      <c r="B44" s="66"/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1:12" ht="12.75">
      <c r="A45" s="156"/>
      <c r="B45" s="66"/>
      <c r="C45" s="154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1:12" ht="12.75">
      <c r="A46" s="156"/>
      <c r="B46" s="66"/>
      <c r="C46" s="154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1:12" ht="12.75">
      <c r="A47" s="156"/>
      <c r="B47" s="66"/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1:12" ht="12.75">
      <c r="A48" s="156"/>
      <c r="B48" s="66"/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1:12" ht="12.75">
      <c r="A49" s="156"/>
      <c r="B49" s="66"/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</sheetData>
  <mergeCells count="15">
    <mergeCell ref="C49:L49"/>
    <mergeCell ref="A21:A25"/>
    <mergeCell ref="A27:A31"/>
    <mergeCell ref="A33:A37"/>
    <mergeCell ref="C42:L42"/>
    <mergeCell ref="A42:A49"/>
    <mergeCell ref="C43:L43"/>
    <mergeCell ref="C44:L44"/>
    <mergeCell ref="C45:L45"/>
    <mergeCell ref="C46:L46"/>
    <mergeCell ref="C48:L48"/>
    <mergeCell ref="C47:L47"/>
    <mergeCell ref="A3:A7"/>
    <mergeCell ref="A9:A13"/>
    <mergeCell ref="A15:A19"/>
  </mergeCells>
  <printOptions/>
  <pageMargins left="0.75" right="0.75" top="0.13" bottom="0.13" header="0.16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39"/>
  <sheetViews>
    <sheetView workbookViewId="0" topLeftCell="A1">
      <pane xSplit="2" ySplit="2" topLeftCell="C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6" sqref="C36"/>
    </sheetView>
  </sheetViews>
  <sheetFormatPr defaultColWidth="11.421875" defaultRowHeight="12.75"/>
  <cols>
    <col min="1" max="1" width="5.00390625" style="14" bestFit="1" customWidth="1"/>
    <col min="2" max="2" width="12.7109375" style="4" bestFit="1" customWidth="1"/>
    <col min="3" max="3" width="11.57421875" style="27" customWidth="1"/>
    <col min="4" max="4" width="8.7109375" style="1" bestFit="1" customWidth="1"/>
    <col min="5" max="5" width="8.140625" style="10" bestFit="1" customWidth="1"/>
    <col min="6" max="6" width="12.7109375" style="4" bestFit="1" customWidth="1"/>
    <col min="7" max="7" width="8.00390625" style="58" bestFit="1" customWidth="1"/>
    <col min="8" max="8" width="11.28125" style="22" bestFit="1" customWidth="1"/>
    <col min="9" max="9" width="12.7109375" style="42" bestFit="1" customWidth="1"/>
  </cols>
  <sheetData>
    <row r="1" spans="1:9" ht="12.75">
      <c r="A1" s="19" t="s">
        <v>4</v>
      </c>
      <c r="B1" s="23" t="s">
        <v>5</v>
      </c>
      <c r="C1" s="153" t="s">
        <v>213</v>
      </c>
      <c r="F1" s="23" t="s">
        <v>7</v>
      </c>
      <c r="G1" s="56" t="s">
        <v>8</v>
      </c>
      <c r="H1" s="22" t="s">
        <v>9</v>
      </c>
      <c r="I1" s="148" t="s">
        <v>11</v>
      </c>
    </row>
    <row r="2" spans="1:9" ht="12.75">
      <c r="A2" s="19">
        <v>2005</v>
      </c>
      <c r="B2" s="20">
        <f>'Einspeisung 2005'!G2</f>
        <v>123.5</v>
      </c>
      <c r="C2" s="153"/>
      <c r="E2" s="24" t="s">
        <v>2</v>
      </c>
      <c r="F2" s="25">
        <f>SUM(B2:B17)</f>
        <v>86236.47</v>
      </c>
      <c r="G2" s="57"/>
      <c r="H2" s="26"/>
      <c r="I2" s="149"/>
    </row>
    <row r="3" spans="1:9" ht="12.75">
      <c r="A3" s="19">
        <f>A2+1</f>
        <v>2006</v>
      </c>
      <c r="B3" s="20">
        <f>'Einspeisung 2006'!F2</f>
        <v>28970</v>
      </c>
      <c r="C3" s="20">
        <f>B3/30</f>
        <v>965.6666666666666</v>
      </c>
      <c r="E3" s="133">
        <v>38687</v>
      </c>
      <c r="F3" s="134">
        <f>SUM('Einspeisung 2005'!C3:C17)</f>
        <v>123.5</v>
      </c>
      <c r="G3" s="135">
        <v>0.027</v>
      </c>
      <c r="H3" s="136">
        <f>30*1000*G3/31*15</f>
        <v>391.93548387096774</v>
      </c>
      <c r="I3" s="137">
        <f aca="true" t="shared" si="0" ref="I3:I39">F3-H3</f>
        <v>-268.43548387096774</v>
      </c>
    </row>
    <row r="4" spans="1:9" s="121" customFormat="1" ht="12.75">
      <c r="A4" s="119">
        <f aca="true" t="shared" si="1" ref="A4:A22">A3+1</f>
        <v>2007</v>
      </c>
      <c r="B4" s="118">
        <f>SUM('Einspeisung 2007'!C2:C366)</f>
        <v>29019.97</v>
      </c>
      <c r="C4" s="20">
        <f>B4/30</f>
        <v>967.3323333333334</v>
      </c>
      <c r="D4" s="120"/>
      <c r="E4" s="122">
        <v>38718</v>
      </c>
      <c r="F4" s="123">
        <f>SUM('Einspeisung 2006'!C2:C32)</f>
        <v>843.3</v>
      </c>
      <c r="G4" s="124">
        <v>0.028</v>
      </c>
      <c r="H4" s="125">
        <f aca="true" t="shared" si="2" ref="H4:H39">30*1000*G4</f>
        <v>840</v>
      </c>
      <c r="I4" s="146">
        <f t="shared" si="0"/>
        <v>3.2999999999999545</v>
      </c>
    </row>
    <row r="5" spans="1:9" ht="12.75">
      <c r="A5" s="19">
        <f t="shared" si="1"/>
        <v>2008</v>
      </c>
      <c r="B5" s="150">
        <f>SUM('Einspeisung 2008'!C2:C367)</f>
        <v>28123</v>
      </c>
      <c r="C5" s="20">
        <f>B5/30</f>
        <v>937.4333333333333</v>
      </c>
      <c r="E5" s="122">
        <v>38749</v>
      </c>
      <c r="F5" s="123">
        <f>SUM('Einspeisung 2006'!C33:C60)</f>
        <v>944.8999999999999</v>
      </c>
      <c r="G5" s="124">
        <v>0.052</v>
      </c>
      <c r="H5" s="125">
        <f t="shared" si="2"/>
        <v>1560</v>
      </c>
      <c r="I5" s="146">
        <f t="shared" si="0"/>
        <v>-615.1000000000001</v>
      </c>
    </row>
    <row r="6" spans="1:9" ht="12.75">
      <c r="A6" s="19">
        <f t="shared" si="1"/>
        <v>2009</v>
      </c>
      <c r="B6" s="20"/>
      <c r="C6" s="20"/>
      <c r="E6" s="122">
        <v>38777</v>
      </c>
      <c r="F6" s="123">
        <f>SUM('Einspeisung 2006'!C61:C91)</f>
        <v>1799.8000000000002</v>
      </c>
      <c r="G6" s="124">
        <v>0.077</v>
      </c>
      <c r="H6" s="125">
        <f t="shared" si="2"/>
        <v>2310</v>
      </c>
      <c r="I6" s="146">
        <f t="shared" si="0"/>
        <v>-510.1999999999998</v>
      </c>
    </row>
    <row r="7" spans="1:9" ht="12.75">
      <c r="A7" s="19">
        <f t="shared" si="1"/>
        <v>2010</v>
      </c>
      <c r="B7" s="20"/>
      <c r="C7" s="20"/>
      <c r="E7" s="126">
        <v>38808</v>
      </c>
      <c r="F7" s="127">
        <f>SUM('Einspeisung 2006'!C92:C121)</f>
        <v>3047.5</v>
      </c>
      <c r="G7" s="128">
        <v>0.108</v>
      </c>
      <c r="H7" s="125">
        <f t="shared" si="2"/>
        <v>3240</v>
      </c>
      <c r="I7" s="146">
        <f t="shared" si="0"/>
        <v>-192.5</v>
      </c>
    </row>
    <row r="8" spans="1:9" ht="12.75">
      <c r="A8" s="19">
        <f t="shared" si="1"/>
        <v>2011</v>
      </c>
      <c r="B8" s="20"/>
      <c r="C8" s="20"/>
      <c r="E8" s="126">
        <v>38838</v>
      </c>
      <c r="F8" s="127">
        <f>SUM('Einspeisung 2006'!C122:C152)</f>
        <v>3516.7999999999993</v>
      </c>
      <c r="G8" s="128">
        <v>0.126</v>
      </c>
      <c r="H8" s="125">
        <f t="shared" si="2"/>
        <v>3780</v>
      </c>
      <c r="I8" s="146">
        <f t="shared" si="0"/>
        <v>-263.2000000000007</v>
      </c>
    </row>
    <row r="9" spans="1:9" ht="12.75">
      <c r="A9" s="19">
        <f t="shared" si="1"/>
        <v>2012</v>
      </c>
      <c r="B9" s="20"/>
      <c r="C9" s="20"/>
      <c r="E9" s="126">
        <v>38869</v>
      </c>
      <c r="F9" s="127">
        <f>SUM('Einspeisung 2006'!C153:C182)</f>
        <v>4709.4000000000015</v>
      </c>
      <c r="G9" s="128">
        <v>0.13</v>
      </c>
      <c r="H9" s="125">
        <f t="shared" si="2"/>
        <v>3900</v>
      </c>
      <c r="I9" s="146">
        <f t="shared" si="0"/>
        <v>809.4000000000015</v>
      </c>
    </row>
    <row r="10" spans="1:9" ht="12.75">
      <c r="A10" s="19">
        <f t="shared" si="1"/>
        <v>2013</v>
      </c>
      <c r="B10" s="20"/>
      <c r="C10" s="20"/>
      <c r="E10" s="126">
        <v>38899</v>
      </c>
      <c r="F10" s="127">
        <f>SUM('Einspeisung 2006'!C183:C213)</f>
        <v>4917.299999999999</v>
      </c>
      <c r="G10" s="128">
        <v>0.133</v>
      </c>
      <c r="H10" s="125">
        <f>30*1000*G10</f>
        <v>3990</v>
      </c>
      <c r="I10" s="146">
        <f t="shared" si="0"/>
        <v>927.2999999999993</v>
      </c>
    </row>
    <row r="11" spans="1:9" ht="12.75">
      <c r="A11" s="19">
        <f t="shared" si="1"/>
        <v>2014</v>
      </c>
      <c r="B11" s="20"/>
      <c r="C11" s="20"/>
      <c r="E11" s="126">
        <v>38930</v>
      </c>
      <c r="F11" s="127">
        <f>SUM('Einspeisung 2006'!C214:C244)</f>
        <v>2995</v>
      </c>
      <c r="G11" s="128">
        <v>0.123</v>
      </c>
      <c r="H11" s="125">
        <f t="shared" si="2"/>
        <v>3690</v>
      </c>
      <c r="I11" s="146">
        <f t="shared" si="0"/>
        <v>-695</v>
      </c>
    </row>
    <row r="12" spans="1:9" ht="12.75">
      <c r="A12" s="19">
        <f t="shared" si="1"/>
        <v>2015</v>
      </c>
      <c r="B12" s="20"/>
      <c r="C12" s="20"/>
      <c r="E12" s="126">
        <v>38961</v>
      </c>
      <c r="F12" s="127">
        <f>SUM('Einspeisung 2006'!C245:C274)</f>
        <v>2726.9000000000015</v>
      </c>
      <c r="G12" s="128">
        <v>0.102</v>
      </c>
      <c r="H12" s="125">
        <f t="shared" si="2"/>
        <v>3060</v>
      </c>
      <c r="I12" s="146">
        <f t="shared" si="0"/>
        <v>-333.09999999999854</v>
      </c>
    </row>
    <row r="13" spans="1:9" ht="12.75">
      <c r="A13" s="19">
        <f t="shared" si="1"/>
        <v>2016</v>
      </c>
      <c r="B13" s="20"/>
      <c r="C13" s="20"/>
      <c r="E13" s="126">
        <v>38991</v>
      </c>
      <c r="F13" s="127">
        <f>SUM('Einspeisung 2006'!C275:C305)</f>
        <v>1779.0999999999985</v>
      </c>
      <c r="G13" s="128">
        <v>0.063</v>
      </c>
      <c r="H13" s="125">
        <f t="shared" si="2"/>
        <v>1890</v>
      </c>
      <c r="I13" s="146">
        <f t="shared" si="0"/>
        <v>-110.90000000000146</v>
      </c>
    </row>
    <row r="14" spans="1:9" ht="12.75">
      <c r="A14" s="19">
        <f t="shared" si="1"/>
        <v>2017</v>
      </c>
      <c r="B14" s="20"/>
      <c r="C14" s="20"/>
      <c r="E14" s="126">
        <v>39022</v>
      </c>
      <c r="F14" s="127">
        <f>SUM('Einspeisung 2006'!C306:C335)</f>
        <v>934</v>
      </c>
      <c r="G14" s="128">
        <v>0.031</v>
      </c>
      <c r="H14" s="125">
        <f t="shared" si="2"/>
        <v>930</v>
      </c>
      <c r="I14" s="146">
        <f t="shared" si="0"/>
        <v>4</v>
      </c>
    </row>
    <row r="15" spans="1:9" ht="12.75">
      <c r="A15" s="19">
        <f t="shared" si="1"/>
        <v>2018</v>
      </c>
      <c r="B15" s="20"/>
      <c r="C15" s="20"/>
      <c r="E15" s="126">
        <v>39052</v>
      </c>
      <c r="F15" s="127">
        <f>SUM('Einspeisung 2006'!C336:C366)</f>
        <v>756</v>
      </c>
      <c r="G15" s="128">
        <v>0.027</v>
      </c>
      <c r="H15" s="125">
        <f t="shared" si="2"/>
        <v>810</v>
      </c>
      <c r="I15" s="146">
        <f t="shared" si="0"/>
        <v>-54</v>
      </c>
    </row>
    <row r="16" spans="1:9" ht="12.75">
      <c r="A16" s="19">
        <f t="shared" si="1"/>
        <v>2019</v>
      </c>
      <c r="B16" s="20"/>
      <c r="C16" s="20"/>
      <c r="E16" s="129">
        <v>39083</v>
      </c>
      <c r="F16" s="130">
        <f>SUM('Einspeisung 2007'!C2:C32)</f>
        <v>422</v>
      </c>
      <c r="G16" s="131">
        <v>0.028</v>
      </c>
      <c r="H16" s="132">
        <f t="shared" si="2"/>
        <v>840</v>
      </c>
      <c r="I16" s="137">
        <f t="shared" si="0"/>
        <v>-418</v>
      </c>
    </row>
    <row r="17" spans="1:9" ht="12.75">
      <c r="A17" s="19">
        <f t="shared" si="1"/>
        <v>2020</v>
      </c>
      <c r="B17" s="20"/>
      <c r="C17" s="20"/>
      <c r="E17" s="129">
        <v>39114</v>
      </c>
      <c r="F17" s="130">
        <f>SUM('Einspeisung 2007'!C33:C60)</f>
        <v>1174</v>
      </c>
      <c r="G17" s="131">
        <v>0.052</v>
      </c>
      <c r="H17" s="132">
        <f t="shared" si="2"/>
        <v>1560</v>
      </c>
      <c r="I17" s="137">
        <f t="shared" si="0"/>
        <v>-386</v>
      </c>
    </row>
    <row r="18" spans="1:9" ht="12.75">
      <c r="A18" s="19">
        <f t="shared" si="1"/>
        <v>2021</v>
      </c>
      <c r="B18" s="20"/>
      <c r="C18" s="20"/>
      <c r="E18" s="129">
        <v>39142</v>
      </c>
      <c r="F18" s="130">
        <f>SUM('Einspeisung 2007'!C61:C91)</f>
        <v>2353</v>
      </c>
      <c r="G18" s="131">
        <v>0.077</v>
      </c>
      <c r="H18" s="132">
        <f t="shared" si="2"/>
        <v>2310</v>
      </c>
      <c r="I18" s="137">
        <f t="shared" si="0"/>
        <v>43</v>
      </c>
    </row>
    <row r="19" spans="1:9" ht="12.75">
      <c r="A19" s="19">
        <f t="shared" si="1"/>
        <v>2022</v>
      </c>
      <c r="B19" s="20"/>
      <c r="C19" s="20"/>
      <c r="E19" s="129">
        <v>39173</v>
      </c>
      <c r="F19" s="130">
        <f>SUM('Einspeisung 2007'!C92:C121)</f>
        <v>4558.5</v>
      </c>
      <c r="G19" s="131">
        <v>0.108</v>
      </c>
      <c r="H19" s="132">
        <f t="shared" si="2"/>
        <v>3240</v>
      </c>
      <c r="I19" s="137">
        <f t="shared" si="0"/>
        <v>1318.5</v>
      </c>
    </row>
    <row r="20" spans="1:9" ht="12.75">
      <c r="A20" s="19">
        <f t="shared" si="1"/>
        <v>2023</v>
      </c>
      <c r="B20" s="20"/>
      <c r="C20" s="20"/>
      <c r="E20" s="129">
        <v>39203</v>
      </c>
      <c r="F20" s="130">
        <f>SUM('Einspeisung 2007'!C122:C152)</f>
        <v>3688.5</v>
      </c>
      <c r="G20" s="131">
        <v>0.126</v>
      </c>
      <c r="H20" s="132">
        <f t="shared" si="2"/>
        <v>3780</v>
      </c>
      <c r="I20" s="137">
        <f t="shared" si="0"/>
        <v>-91.5</v>
      </c>
    </row>
    <row r="21" spans="1:9" ht="12.75">
      <c r="A21" s="19">
        <f t="shared" si="1"/>
        <v>2024</v>
      </c>
      <c r="B21" s="20"/>
      <c r="C21" s="20"/>
      <c r="E21" s="129">
        <v>39234</v>
      </c>
      <c r="F21" s="130">
        <f>SUM('Einspeisung 2007'!C153:C182)</f>
        <v>3984</v>
      </c>
      <c r="G21" s="131">
        <v>0.13</v>
      </c>
      <c r="H21" s="132">
        <f t="shared" si="2"/>
        <v>3900</v>
      </c>
      <c r="I21" s="137">
        <f t="shared" si="0"/>
        <v>84</v>
      </c>
    </row>
    <row r="22" spans="1:9" ht="12.75">
      <c r="A22" s="19">
        <f t="shared" si="1"/>
        <v>2025</v>
      </c>
      <c r="B22" s="20"/>
      <c r="C22" s="20"/>
      <c r="E22" s="129">
        <v>39264</v>
      </c>
      <c r="F22" s="130">
        <f>SUM('Einspeisung 2007'!C184:C213)</f>
        <v>3456.74</v>
      </c>
      <c r="G22" s="131">
        <v>0.133</v>
      </c>
      <c r="H22" s="132">
        <f>30*1000*G22</f>
        <v>3990</v>
      </c>
      <c r="I22" s="137">
        <f t="shared" si="0"/>
        <v>-533.2600000000002</v>
      </c>
    </row>
    <row r="23" spans="1:9" ht="12.75">
      <c r="A23" s="28"/>
      <c r="B23" s="29"/>
      <c r="C23" s="30"/>
      <c r="E23" s="129">
        <v>39295</v>
      </c>
      <c r="F23" s="130">
        <f>SUM('Einspeisung 2007'!C214:C244)</f>
        <v>3579.3</v>
      </c>
      <c r="G23" s="131">
        <v>0.123</v>
      </c>
      <c r="H23" s="132">
        <f t="shared" si="2"/>
        <v>3690</v>
      </c>
      <c r="I23" s="137">
        <f t="shared" si="0"/>
        <v>-110.69999999999982</v>
      </c>
    </row>
    <row r="24" spans="1:9" ht="12.75">
      <c r="A24" s="28"/>
      <c r="B24" s="29"/>
      <c r="C24" s="30"/>
      <c r="E24" s="129">
        <v>39326</v>
      </c>
      <c r="F24" s="130">
        <f>SUM('Einspeisung 2007'!C245:C274)</f>
        <v>2646</v>
      </c>
      <c r="G24" s="131">
        <v>0.102</v>
      </c>
      <c r="H24" s="132">
        <f t="shared" si="2"/>
        <v>3060</v>
      </c>
      <c r="I24" s="137">
        <f t="shared" si="0"/>
        <v>-414</v>
      </c>
    </row>
    <row r="25" spans="1:9" ht="12.75">
      <c r="A25" s="28"/>
      <c r="B25" s="29"/>
      <c r="C25" s="30"/>
      <c r="E25" s="129">
        <v>39356</v>
      </c>
      <c r="F25" s="130">
        <f>SUM('Einspeisung 2007'!C275:C305)</f>
        <v>1961</v>
      </c>
      <c r="G25" s="131">
        <v>0.063</v>
      </c>
      <c r="H25" s="132">
        <f t="shared" si="2"/>
        <v>1890</v>
      </c>
      <c r="I25" s="137">
        <f t="shared" si="0"/>
        <v>71</v>
      </c>
    </row>
    <row r="26" spans="1:9" ht="12.75">
      <c r="A26" s="28"/>
      <c r="B26" s="29"/>
      <c r="C26" s="30"/>
      <c r="E26" s="129">
        <v>39387</v>
      </c>
      <c r="F26" s="130">
        <f>SUM('Einspeisung 2007'!C306:C335)</f>
        <v>660</v>
      </c>
      <c r="G26" s="131">
        <v>0.031</v>
      </c>
      <c r="H26" s="132">
        <f t="shared" si="2"/>
        <v>930</v>
      </c>
      <c r="I26" s="137">
        <f t="shared" si="0"/>
        <v>-270</v>
      </c>
    </row>
    <row r="27" spans="1:9" ht="12.75">
      <c r="A27" s="28"/>
      <c r="B27" s="29"/>
      <c r="C27" s="30"/>
      <c r="E27" s="129">
        <v>39417</v>
      </c>
      <c r="F27" s="130">
        <f>SUM('Einspeisung 2007'!C336:C366)</f>
        <v>438</v>
      </c>
      <c r="G27" s="131">
        <v>0.027</v>
      </c>
      <c r="H27" s="132">
        <f t="shared" si="2"/>
        <v>810</v>
      </c>
      <c r="I27" s="137">
        <f t="shared" si="0"/>
        <v>-372</v>
      </c>
    </row>
    <row r="28" spans="5:9" ht="12.75">
      <c r="E28" s="122">
        <v>39448</v>
      </c>
      <c r="F28" s="123">
        <f>SUM('Einspeisung 2008'!C2:C32)</f>
        <v>705</v>
      </c>
      <c r="G28" s="124">
        <v>0.028</v>
      </c>
      <c r="H28" s="125">
        <f t="shared" si="2"/>
        <v>840</v>
      </c>
      <c r="I28" s="146">
        <f t="shared" si="0"/>
        <v>-135</v>
      </c>
    </row>
    <row r="29" spans="5:9" ht="12.75">
      <c r="E29" s="122">
        <v>39479</v>
      </c>
      <c r="F29" s="123">
        <f>SUM('Einspeisung 2008'!C33:C61)</f>
        <v>1725</v>
      </c>
      <c r="G29" s="124">
        <v>0.052</v>
      </c>
      <c r="H29" s="125">
        <f t="shared" si="2"/>
        <v>1560</v>
      </c>
      <c r="I29" s="146">
        <f t="shared" si="0"/>
        <v>165</v>
      </c>
    </row>
    <row r="30" spans="5:9" ht="12.75">
      <c r="E30" s="122">
        <v>39508</v>
      </c>
      <c r="F30" s="123">
        <f>SUM('Einspeisung 2008'!C62:C92)</f>
        <v>1742</v>
      </c>
      <c r="G30" s="124">
        <v>0.077</v>
      </c>
      <c r="H30" s="125">
        <f t="shared" si="2"/>
        <v>2310</v>
      </c>
      <c r="I30" s="146">
        <f t="shared" si="0"/>
        <v>-568</v>
      </c>
    </row>
    <row r="31" spans="5:9" ht="12.75">
      <c r="E31" s="126">
        <v>39539</v>
      </c>
      <c r="F31" s="123">
        <f>SUM('Einspeisung 2008'!C93:C122)</f>
        <v>2771</v>
      </c>
      <c r="G31" s="128">
        <v>0.108</v>
      </c>
      <c r="H31" s="125">
        <f t="shared" si="2"/>
        <v>3240</v>
      </c>
      <c r="I31" s="146">
        <f t="shared" si="0"/>
        <v>-469</v>
      </c>
    </row>
    <row r="32" spans="5:9" ht="12.75">
      <c r="E32" s="126">
        <v>39569</v>
      </c>
      <c r="F32" s="123">
        <f>SUM('Einspeisung 2008'!C123:C153)</f>
        <v>4447</v>
      </c>
      <c r="G32" s="128">
        <v>0.126</v>
      </c>
      <c r="H32" s="125">
        <f t="shared" si="2"/>
        <v>3780</v>
      </c>
      <c r="I32" s="146">
        <f t="shared" si="0"/>
        <v>667</v>
      </c>
    </row>
    <row r="33" spans="5:9" ht="12.75">
      <c r="E33" s="126">
        <v>39600</v>
      </c>
      <c r="F33" s="123">
        <f>SUM('Einspeisung 2008'!C154:C183)</f>
        <v>3997</v>
      </c>
      <c r="G33" s="128">
        <v>0.13</v>
      </c>
      <c r="H33" s="125">
        <f t="shared" si="2"/>
        <v>3900</v>
      </c>
      <c r="I33" s="146">
        <f t="shared" si="0"/>
        <v>97</v>
      </c>
    </row>
    <row r="34" spans="5:9" ht="12.75">
      <c r="E34" s="126">
        <v>39630</v>
      </c>
      <c r="F34" s="123">
        <f>SUM('Einspeisung 2008'!C184:C214)</f>
        <v>4003</v>
      </c>
      <c r="G34" s="128">
        <v>0.133</v>
      </c>
      <c r="H34" s="125">
        <f>30*1000*G34</f>
        <v>3990</v>
      </c>
      <c r="I34" s="146">
        <f t="shared" si="0"/>
        <v>13</v>
      </c>
    </row>
    <row r="35" spans="5:9" ht="12.75">
      <c r="E35" s="126">
        <v>39661</v>
      </c>
      <c r="F35" s="123">
        <f>SUM('Einspeisung 2008'!C215:C245)</f>
        <v>3487</v>
      </c>
      <c r="G35" s="128">
        <v>0.123</v>
      </c>
      <c r="H35" s="125">
        <f t="shared" si="2"/>
        <v>3690</v>
      </c>
      <c r="I35" s="146">
        <f t="shared" si="0"/>
        <v>-203</v>
      </c>
    </row>
    <row r="36" spans="5:9" ht="12.75">
      <c r="E36" s="126">
        <v>39692</v>
      </c>
      <c r="F36" s="123">
        <f>SUM('Einspeisung 2008'!C246:C275)</f>
        <v>2577</v>
      </c>
      <c r="G36" s="128">
        <v>0.102</v>
      </c>
      <c r="H36" s="125">
        <f t="shared" si="2"/>
        <v>3060</v>
      </c>
      <c r="I36" s="146">
        <f t="shared" si="0"/>
        <v>-483</v>
      </c>
    </row>
    <row r="37" spans="5:9" ht="12.75">
      <c r="E37" s="126">
        <v>39722</v>
      </c>
      <c r="F37" s="123">
        <f>SUM('Einspeisung 2008'!C276:C306)</f>
        <v>1468</v>
      </c>
      <c r="G37" s="128">
        <v>0.063</v>
      </c>
      <c r="H37" s="125">
        <f t="shared" si="2"/>
        <v>1890</v>
      </c>
      <c r="I37" s="146">
        <f t="shared" si="0"/>
        <v>-422</v>
      </c>
    </row>
    <row r="38" spans="5:9" ht="12.75">
      <c r="E38" s="126">
        <v>39753</v>
      </c>
      <c r="F38" s="123">
        <f>SUM('Einspeisung 2008'!C307:C336)</f>
        <v>773</v>
      </c>
      <c r="G38" s="128">
        <v>0.031</v>
      </c>
      <c r="H38" s="125">
        <f t="shared" si="2"/>
        <v>930</v>
      </c>
      <c r="I38" s="146">
        <f t="shared" si="0"/>
        <v>-157</v>
      </c>
    </row>
    <row r="39" spans="5:9" ht="12.75">
      <c r="E39" s="126">
        <v>39783</v>
      </c>
      <c r="F39" s="123">
        <f>SUM('Einspeisung 2008'!C337:C367)</f>
        <v>428</v>
      </c>
      <c r="G39" s="128">
        <v>0.027</v>
      </c>
      <c r="H39" s="125">
        <f t="shared" si="2"/>
        <v>810</v>
      </c>
      <c r="I39" s="146">
        <f t="shared" si="0"/>
        <v>-382</v>
      </c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</sheetData>
  <printOptions/>
  <pageMargins left="0.75" right="0.75" top="1" bottom="1" header="0.4921259845" footer="0.4921259845"/>
  <pageSetup horizontalDpi="600" verticalDpi="600" orientation="portrait" paperSize="9" r:id="rId2"/>
  <ignoredErrors>
    <ignoredError sqref="H3" formula="1"/>
    <ignoredError sqref="F22:F27 F2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47"/>
  <sheetViews>
    <sheetView workbookViewId="0" topLeftCell="A1">
      <selection activeCell="E16" sqref="E16"/>
    </sheetView>
  </sheetViews>
  <sheetFormatPr defaultColWidth="11.421875" defaultRowHeight="12.75"/>
  <cols>
    <col min="1" max="1" width="10.140625" style="3" bestFit="1" customWidth="1"/>
    <col min="2" max="2" width="16.28125" style="4" bestFit="1" customWidth="1"/>
    <col min="3" max="3" width="9.00390625" style="4" bestFit="1" customWidth="1"/>
    <col min="4" max="4" width="17.00390625" style="0" bestFit="1" customWidth="1"/>
    <col min="6" max="6" width="8.421875" style="0" bestFit="1" customWidth="1"/>
    <col min="7" max="7" width="10.140625" style="0" bestFit="1" customWidth="1"/>
  </cols>
  <sheetData>
    <row r="1" spans="1:7" ht="12.75">
      <c r="A1" s="11" t="s">
        <v>0</v>
      </c>
      <c r="B1" s="12" t="s">
        <v>3</v>
      </c>
      <c r="C1" s="12" t="s">
        <v>5</v>
      </c>
      <c r="D1" s="10"/>
      <c r="F1" s="10"/>
      <c r="G1" s="18" t="s">
        <v>5</v>
      </c>
    </row>
    <row r="2" spans="1:7" ht="12.75">
      <c r="A2" s="2">
        <v>38703</v>
      </c>
      <c r="B2" s="13">
        <v>726.5</v>
      </c>
      <c r="C2" s="13"/>
      <c r="F2" s="36" t="s">
        <v>2</v>
      </c>
      <c r="G2" s="37">
        <f>SUM(C3:C17)</f>
        <v>123.5</v>
      </c>
    </row>
    <row r="3" spans="1:7" ht="12.75">
      <c r="A3" s="2">
        <v>38703</v>
      </c>
      <c r="B3" s="13">
        <v>737.5</v>
      </c>
      <c r="C3" s="13">
        <f aca="true" t="shared" si="0" ref="C3:C17">B3-B2</f>
        <v>11</v>
      </c>
      <c r="F3" s="36" t="s">
        <v>6</v>
      </c>
      <c r="G3" s="38">
        <f>30*1100*3%/31*13</f>
        <v>415.1612903225806</v>
      </c>
    </row>
    <row r="4" spans="1:8" ht="12.75">
      <c r="A4" s="2">
        <v>38704</v>
      </c>
      <c r="B4" s="13">
        <v>744</v>
      </c>
      <c r="C4" s="13">
        <f t="shared" si="0"/>
        <v>6.5</v>
      </c>
      <c r="E4" s="5"/>
      <c r="F4" s="5"/>
      <c r="G4" s="5"/>
      <c r="H4" s="5"/>
    </row>
    <row r="5" spans="1:8" ht="12.75">
      <c r="A5" s="2">
        <v>38705</v>
      </c>
      <c r="B5" s="13">
        <v>758.2</v>
      </c>
      <c r="C5" s="13">
        <f t="shared" si="0"/>
        <v>14.200000000000045</v>
      </c>
      <c r="E5" s="5"/>
      <c r="F5" s="5"/>
      <c r="G5" s="5"/>
      <c r="H5" s="5"/>
    </row>
    <row r="6" spans="1:3" ht="12.75">
      <c r="A6" s="2">
        <v>38706</v>
      </c>
      <c r="B6" s="13">
        <v>765.9</v>
      </c>
      <c r="C6" s="13">
        <f t="shared" si="0"/>
        <v>7.699999999999932</v>
      </c>
    </row>
    <row r="7" spans="1:3" ht="12.75">
      <c r="A7" s="2">
        <v>38707</v>
      </c>
      <c r="B7" s="21">
        <v>773.2</v>
      </c>
      <c r="C7" s="13">
        <f t="shared" si="0"/>
        <v>7.300000000000068</v>
      </c>
    </row>
    <row r="8" spans="1:3" ht="12.75">
      <c r="A8" s="2">
        <v>38708</v>
      </c>
      <c r="B8" s="13">
        <v>777.2</v>
      </c>
      <c r="C8" s="13">
        <f t="shared" si="0"/>
        <v>4</v>
      </c>
    </row>
    <row r="9" spans="1:3" ht="12.75">
      <c r="A9" s="2">
        <v>38709</v>
      </c>
      <c r="B9" s="13">
        <v>783</v>
      </c>
      <c r="C9" s="13">
        <f t="shared" si="0"/>
        <v>5.7999999999999545</v>
      </c>
    </row>
    <row r="10" spans="1:3" ht="12.75">
      <c r="A10" s="2">
        <v>38710</v>
      </c>
      <c r="B10" s="13">
        <v>788</v>
      </c>
      <c r="C10" s="13">
        <f t="shared" si="0"/>
        <v>5</v>
      </c>
    </row>
    <row r="11" spans="1:3" ht="12.75">
      <c r="A11" s="2">
        <v>38711</v>
      </c>
      <c r="B11" s="13">
        <v>807.5</v>
      </c>
      <c r="C11" s="13">
        <f t="shared" si="0"/>
        <v>19.5</v>
      </c>
    </row>
    <row r="12" spans="1:3" ht="12.75">
      <c r="A12" s="2">
        <v>38712</v>
      </c>
      <c r="B12" s="13">
        <v>814</v>
      </c>
      <c r="C12" s="13">
        <f t="shared" si="0"/>
        <v>6.5</v>
      </c>
    </row>
    <row r="13" spans="1:5" ht="12.75">
      <c r="A13" s="2">
        <v>38713</v>
      </c>
      <c r="B13" s="13">
        <v>822.5</v>
      </c>
      <c r="C13" s="13">
        <f t="shared" si="0"/>
        <v>8.5</v>
      </c>
      <c r="E13" s="7"/>
    </row>
    <row r="14" spans="1:3" ht="12.75">
      <c r="A14" s="2">
        <v>38714</v>
      </c>
      <c r="B14" s="13">
        <v>823</v>
      </c>
      <c r="C14" s="13">
        <f t="shared" si="0"/>
        <v>0.5</v>
      </c>
    </row>
    <row r="15" spans="1:3" ht="12.75">
      <c r="A15" s="2">
        <v>38715</v>
      </c>
      <c r="B15" s="13">
        <v>823</v>
      </c>
      <c r="C15" s="13">
        <f t="shared" si="0"/>
        <v>0</v>
      </c>
    </row>
    <row r="16" spans="1:3" ht="12.75">
      <c r="A16" s="2">
        <v>38716</v>
      </c>
      <c r="B16" s="13">
        <v>839</v>
      </c>
      <c r="C16" s="13">
        <f t="shared" si="0"/>
        <v>16</v>
      </c>
    </row>
    <row r="17" spans="1:3" ht="12.75">
      <c r="A17" s="2">
        <v>38717</v>
      </c>
      <c r="B17" s="13">
        <v>850</v>
      </c>
      <c r="C17" s="13">
        <f t="shared" si="0"/>
        <v>11</v>
      </c>
    </row>
    <row r="18" spans="1:3" ht="12.75">
      <c r="A18" s="34"/>
      <c r="B18" s="35"/>
      <c r="C18" s="35"/>
    </row>
    <row r="19" spans="1:3" ht="12.75">
      <c r="A19" s="33"/>
      <c r="B19" s="8"/>
      <c r="C19" s="8"/>
    </row>
    <row r="20" ht="12.75"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1:3" ht="12.75">
      <c r="A25" s="9"/>
      <c r="B25" s="8"/>
      <c r="C25" s="8"/>
    </row>
    <row r="26" spans="1:3" ht="12.75">
      <c r="A26" s="9"/>
      <c r="B26" s="8"/>
      <c r="C26" s="8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366"/>
  <sheetViews>
    <sheetView workbookViewId="0" topLeftCell="A1">
      <selection activeCell="G1" sqref="G1:G16384"/>
    </sheetView>
  </sheetViews>
  <sheetFormatPr defaultColWidth="11.421875" defaultRowHeight="12.75"/>
  <cols>
    <col min="1" max="1" width="10.140625" style="3" bestFit="1" customWidth="1"/>
    <col min="2" max="2" width="16.28125" style="53" bestFit="1" customWidth="1"/>
    <col min="3" max="3" width="11.00390625" style="4" bestFit="1" customWidth="1"/>
    <col min="6" max="6" width="12.7109375" style="0" bestFit="1" customWidth="1"/>
    <col min="7" max="7" width="7.28125" style="0" bestFit="1" customWidth="1"/>
  </cols>
  <sheetData>
    <row r="1" spans="1:7" ht="12.75">
      <c r="A1" s="54" t="s">
        <v>0</v>
      </c>
      <c r="B1" s="52" t="s">
        <v>3</v>
      </c>
      <c r="C1" s="55" t="s">
        <v>1</v>
      </c>
      <c r="E1" s="10"/>
      <c r="F1" s="18" t="s">
        <v>5</v>
      </c>
      <c r="G1" s="5"/>
    </row>
    <row r="2" spans="1:7" ht="12.75">
      <c r="A2" s="2">
        <v>38718</v>
      </c>
      <c r="B2" s="13">
        <v>875.9</v>
      </c>
      <c r="C2" s="13">
        <f>B2-'Einspeisung 2005'!B17</f>
        <v>25.899999999999977</v>
      </c>
      <c r="E2" s="39" t="s">
        <v>2</v>
      </c>
      <c r="F2" s="40">
        <f>SUM(C2:C366)</f>
        <v>28970</v>
      </c>
      <c r="G2" s="5"/>
    </row>
    <row r="3" spans="1:7" ht="12.75">
      <c r="A3" s="2">
        <v>38719</v>
      </c>
      <c r="B3" s="13">
        <v>889</v>
      </c>
      <c r="C3" s="13">
        <f aca="true" t="shared" si="0" ref="C3:C10">B3-B2</f>
        <v>13.100000000000023</v>
      </c>
      <c r="E3" s="39" t="s">
        <v>10</v>
      </c>
      <c r="F3" s="41">
        <v>30000</v>
      </c>
      <c r="G3" s="6"/>
    </row>
    <row r="4" spans="1:8" ht="12.75">
      <c r="A4" s="2">
        <v>38720</v>
      </c>
      <c r="B4" s="13">
        <v>897</v>
      </c>
      <c r="C4" s="13">
        <f t="shared" si="0"/>
        <v>8</v>
      </c>
      <c r="E4" s="5"/>
      <c r="F4" s="5"/>
      <c r="G4" s="5"/>
      <c r="H4" s="5"/>
    </row>
    <row r="5" spans="1:8" ht="12.75">
      <c r="A5" s="2">
        <v>38721</v>
      </c>
      <c r="B5" s="13">
        <v>911.8</v>
      </c>
      <c r="C5" s="13">
        <f t="shared" si="0"/>
        <v>14.799999999999955</v>
      </c>
      <c r="E5" s="5"/>
      <c r="F5" s="5"/>
      <c r="G5" s="5"/>
      <c r="H5" s="5"/>
    </row>
    <row r="6" spans="1:7" ht="12.75">
      <c r="A6" s="2">
        <v>38722</v>
      </c>
      <c r="B6" s="13">
        <v>925.8</v>
      </c>
      <c r="C6" s="13">
        <f t="shared" si="0"/>
        <v>14</v>
      </c>
      <c r="E6" s="5"/>
      <c r="F6" s="5"/>
      <c r="G6" s="5"/>
    </row>
    <row r="7" spans="1:3" ht="12.75">
      <c r="A7" s="2">
        <v>38723</v>
      </c>
      <c r="B7" s="13">
        <v>976</v>
      </c>
      <c r="C7" s="13">
        <f t="shared" si="0"/>
        <v>50.200000000000045</v>
      </c>
    </row>
    <row r="8" spans="1:3" ht="12.75">
      <c r="A8" s="2">
        <v>38724</v>
      </c>
      <c r="B8" s="13">
        <v>982.4</v>
      </c>
      <c r="C8" s="13">
        <f t="shared" si="0"/>
        <v>6.399999999999977</v>
      </c>
    </row>
    <row r="9" spans="1:3" ht="12.75">
      <c r="A9" s="2">
        <v>38725</v>
      </c>
      <c r="B9" s="13">
        <v>1004.5</v>
      </c>
      <c r="C9" s="13">
        <f t="shared" si="0"/>
        <v>22.100000000000023</v>
      </c>
    </row>
    <row r="10" spans="1:3" ht="12.75">
      <c r="A10" s="2">
        <v>38726</v>
      </c>
      <c r="B10" s="13">
        <v>1009.3</v>
      </c>
      <c r="C10" s="13">
        <f t="shared" si="0"/>
        <v>4.7999999999999545</v>
      </c>
    </row>
    <row r="11" spans="1:3" ht="12.75">
      <c r="A11" s="2">
        <v>38727</v>
      </c>
      <c r="B11" s="13">
        <v>1015</v>
      </c>
      <c r="C11" s="13">
        <f aca="true" t="shared" si="1" ref="C11:C26">B11-B10</f>
        <v>5.7000000000000455</v>
      </c>
    </row>
    <row r="12" spans="1:3" ht="12.75">
      <c r="A12" s="2">
        <v>38728</v>
      </c>
      <c r="B12" s="13">
        <v>1058.4</v>
      </c>
      <c r="C12" s="13">
        <f t="shared" si="1"/>
        <v>43.40000000000009</v>
      </c>
    </row>
    <row r="13" spans="1:5" ht="12.75">
      <c r="A13" s="2">
        <v>38729</v>
      </c>
      <c r="B13" s="13">
        <v>1070.7</v>
      </c>
      <c r="C13" s="13">
        <f t="shared" si="1"/>
        <v>12.299999999999955</v>
      </c>
      <c r="E13" s="7"/>
    </row>
    <row r="14" spans="1:3" ht="12.75">
      <c r="A14" s="2">
        <v>38730</v>
      </c>
      <c r="B14" s="13">
        <v>1123.4</v>
      </c>
      <c r="C14" s="13">
        <f t="shared" si="1"/>
        <v>52.700000000000045</v>
      </c>
    </row>
    <row r="15" spans="1:3" ht="12.75">
      <c r="A15" s="2">
        <v>38731</v>
      </c>
      <c r="B15" s="13">
        <v>1134</v>
      </c>
      <c r="C15" s="13">
        <f t="shared" si="1"/>
        <v>10.599999999999909</v>
      </c>
    </row>
    <row r="16" spans="1:3" ht="12.75">
      <c r="A16" s="2">
        <v>38732</v>
      </c>
      <c r="B16" s="13">
        <v>1143</v>
      </c>
      <c r="C16" s="13">
        <f t="shared" si="1"/>
        <v>9</v>
      </c>
    </row>
    <row r="17" spans="1:3" ht="12.75">
      <c r="A17" s="2">
        <v>38733</v>
      </c>
      <c r="B17" s="13">
        <v>1178.9</v>
      </c>
      <c r="C17" s="13">
        <f t="shared" si="1"/>
        <v>35.90000000000009</v>
      </c>
    </row>
    <row r="18" spans="1:3" ht="12.75">
      <c r="A18" s="2">
        <v>38734</v>
      </c>
      <c r="B18" s="13">
        <v>1183.5</v>
      </c>
      <c r="C18" s="13">
        <f t="shared" si="1"/>
        <v>4.599999999999909</v>
      </c>
    </row>
    <row r="19" spans="1:3" ht="12.75">
      <c r="A19" s="2">
        <v>38735</v>
      </c>
      <c r="B19" s="13">
        <v>1190</v>
      </c>
      <c r="C19" s="13">
        <f t="shared" si="1"/>
        <v>6.5</v>
      </c>
    </row>
    <row r="20" spans="1:3" ht="12.75">
      <c r="A20" s="2">
        <v>38736</v>
      </c>
      <c r="B20" s="13">
        <v>1207.2</v>
      </c>
      <c r="C20" s="13">
        <f t="shared" si="1"/>
        <v>17.200000000000045</v>
      </c>
    </row>
    <row r="21" spans="1:3" ht="12.75">
      <c r="A21" s="2">
        <v>38737</v>
      </c>
      <c r="B21" s="13">
        <v>1222.6</v>
      </c>
      <c r="C21" s="13">
        <f t="shared" si="1"/>
        <v>15.399999999999864</v>
      </c>
    </row>
    <row r="22" spans="1:3" ht="12.75">
      <c r="A22" s="2">
        <v>38738</v>
      </c>
      <c r="B22" s="13">
        <v>1230.4</v>
      </c>
      <c r="C22" s="13">
        <f t="shared" si="1"/>
        <v>7.800000000000182</v>
      </c>
    </row>
    <row r="23" spans="1:3" ht="12.75">
      <c r="A23" s="2">
        <v>38739</v>
      </c>
      <c r="B23" s="13">
        <v>1247.8</v>
      </c>
      <c r="C23" s="13">
        <f t="shared" si="1"/>
        <v>17.399999999999864</v>
      </c>
    </row>
    <row r="24" spans="1:3" ht="12.75">
      <c r="A24" s="2">
        <v>38740</v>
      </c>
      <c r="B24" s="13">
        <v>1317.8</v>
      </c>
      <c r="C24" s="13">
        <f t="shared" si="1"/>
        <v>70</v>
      </c>
    </row>
    <row r="25" spans="1:3" ht="12.75">
      <c r="A25" s="2">
        <v>38741</v>
      </c>
      <c r="B25" s="13">
        <v>1386.7</v>
      </c>
      <c r="C25" s="13">
        <f t="shared" si="1"/>
        <v>68.90000000000009</v>
      </c>
    </row>
    <row r="26" spans="1:3" ht="12.75">
      <c r="A26" s="2">
        <v>38742</v>
      </c>
      <c r="B26" s="13">
        <v>1429.7</v>
      </c>
      <c r="C26" s="13">
        <f t="shared" si="1"/>
        <v>43</v>
      </c>
    </row>
    <row r="27" spans="1:3" ht="12.75">
      <c r="A27" s="2">
        <v>38743</v>
      </c>
      <c r="B27" s="13">
        <v>1430</v>
      </c>
      <c r="C27" s="13">
        <f aca="true" t="shared" si="2" ref="C27:C90">B27-B26</f>
        <v>0.2999999999999545</v>
      </c>
    </row>
    <row r="28" spans="1:3" ht="12.75">
      <c r="A28" s="2">
        <v>38744</v>
      </c>
      <c r="B28" s="13">
        <v>1430</v>
      </c>
      <c r="C28" s="13">
        <f t="shared" si="2"/>
        <v>0</v>
      </c>
    </row>
    <row r="29" spans="1:3" ht="12.75">
      <c r="A29" s="2">
        <v>38745</v>
      </c>
      <c r="B29" s="13">
        <v>1479</v>
      </c>
      <c r="C29" s="13">
        <f t="shared" si="2"/>
        <v>49</v>
      </c>
    </row>
    <row r="30" spans="1:3" ht="12.75">
      <c r="A30" s="2">
        <v>38746</v>
      </c>
      <c r="B30" s="13">
        <v>1551.5</v>
      </c>
      <c r="C30" s="13">
        <f t="shared" si="2"/>
        <v>72.5</v>
      </c>
    </row>
    <row r="31" spans="1:3" ht="12.75">
      <c r="A31" s="2">
        <v>38747</v>
      </c>
      <c r="B31" s="13">
        <v>1621.8</v>
      </c>
      <c r="C31" s="13">
        <f t="shared" si="2"/>
        <v>70.29999999999995</v>
      </c>
    </row>
    <row r="32" spans="1:3" ht="12.75">
      <c r="A32" s="2">
        <v>38748</v>
      </c>
      <c r="B32" s="13">
        <v>1693.3</v>
      </c>
      <c r="C32" s="13">
        <f t="shared" si="2"/>
        <v>71.5</v>
      </c>
    </row>
    <row r="33" spans="1:3" ht="12.75">
      <c r="A33" s="43">
        <v>38749</v>
      </c>
      <c r="B33" s="44">
        <v>1714.4</v>
      </c>
      <c r="C33" s="44">
        <f t="shared" si="2"/>
        <v>21.100000000000136</v>
      </c>
    </row>
    <row r="34" spans="1:3" ht="12.75">
      <c r="A34" s="43">
        <v>38750</v>
      </c>
      <c r="B34" s="44">
        <v>1738.3</v>
      </c>
      <c r="C34" s="44">
        <f t="shared" si="2"/>
        <v>23.899999999999864</v>
      </c>
    </row>
    <row r="35" spans="1:3" ht="12.75">
      <c r="A35" s="43">
        <v>38751</v>
      </c>
      <c r="B35" s="44">
        <v>1743.5</v>
      </c>
      <c r="C35" s="44">
        <f t="shared" si="2"/>
        <v>5.2000000000000455</v>
      </c>
    </row>
    <row r="36" spans="1:3" ht="12.75">
      <c r="A36" s="43">
        <v>38752</v>
      </c>
      <c r="B36" s="44">
        <v>1801.1</v>
      </c>
      <c r="C36" s="44">
        <f t="shared" si="2"/>
        <v>57.59999999999991</v>
      </c>
    </row>
    <row r="37" spans="1:3" ht="12.75">
      <c r="A37" s="43">
        <v>38753</v>
      </c>
      <c r="B37" s="44">
        <v>1862.2</v>
      </c>
      <c r="C37" s="44">
        <f t="shared" si="2"/>
        <v>61.100000000000136</v>
      </c>
    </row>
    <row r="38" spans="1:3" ht="12.75">
      <c r="A38" s="43">
        <v>38754</v>
      </c>
      <c r="B38" s="44">
        <v>1882.8</v>
      </c>
      <c r="C38" s="44">
        <f t="shared" si="2"/>
        <v>20.59999999999991</v>
      </c>
    </row>
    <row r="39" spans="1:3" ht="12.75">
      <c r="A39" s="43">
        <v>38755</v>
      </c>
      <c r="B39" s="44">
        <v>1888.2</v>
      </c>
      <c r="C39" s="44">
        <f t="shared" si="2"/>
        <v>5.400000000000091</v>
      </c>
    </row>
    <row r="40" spans="1:3" ht="12.75">
      <c r="A40" s="43">
        <v>38756</v>
      </c>
      <c r="B40" s="44">
        <v>1892</v>
      </c>
      <c r="C40" s="44">
        <f t="shared" si="2"/>
        <v>3.7999999999999545</v>
      </c>
    </row>
    <row r="41" spans="1:3" ht="12.75">
      <c r="A41" s="43">
        <v>38757</v>
      </c>
      <c r="B41" s="44">
        <v>1915.3</v>
      </c>
      <c r="C41" s="44">
        <f t="shared" si="2"/>
        <v>23.299999999999955</v>
      </c>
    </row>
    <row r="42" spans="1:3" ht="12.75">
      <c r="A42" s="43">
        <v>38758</v>
      </c>
      <c r="B42" s="44">
        <v>1915.3</v>
      </c>
      <c r="C42" s="44">
        <f t="shared" si="2"/>
        <v>0</v>
      </c>
    </row>
    <row r="43" spans="1:3" ht="12.75">
      <c r="A43" s="43">
        <v>38759</v>
      </c>
      <c r="B43" s="44">
        <v>1932.5</v>
      </c>
      <c r="C43" s="44">
        <f t="shared" si="2"/>
        <v>17.200000000000045</v>
      </c>
    </row>
    <row r="44" spans="1:3" ht="12.75">
      <c r="A44" s="43">
        <v>38760</v>
      </c>
      <c r="B44" s="44">
        <v>1992.6</v>
      </c>
      <c r="C44" s="44">
        <f t="shared" si="2"/>
        <v>60.09999999999991</v>
      </c>
    </row>
    <row r="45" spans="1:3" ht="12.75">
      <c r="A45" s="43">
        <v>38761</v>
      </c>
      <c r="B45" s="44">
        <v>2082.2</v>
      </c>
      <c r="C45" s="44">
        <f t="shared" si="2"/>
        <v>89.59999999999991</v>
      </c>
    </row>
    <row r="46" spans="1:3" ht="12.75">
      <c r="A46" s="43">
        <v>38762</v>
      </c>
      <c r="B46" s="44">
        <v>2111.1</v>
      </c>
      <c r="C46" s="44">
        <f t="shared" si="2"/>
        <v>28.90000000000009</v>
      </c>
    </row>
    <row r="47" spans="1:3" ht="12.75">
      <c r="A47" s="43">
        <v>38763</v>
      </c>
      <c r="B47" s="44">
        <v>2118.5</v>
      </c>
      <c r="C47" s="44">
        <f t="shared" si="2"/>
        <v>7.400000000000091</v>
      </c>
    </row>
    <row r="48" spans="1:3" ht="12.75">
      <c r="A48" s="43">
        <v>38764</v>
      </c>
      <c r="B48" s="44">
        <v>2140.6</v>
      </c>
      <c r="C48" s="44">
        <f t="shared" si="2"/>
        <v>22.09999999999991</v>
      </c>
    </row>
    <row r="49" spans="1:3" ht="12.75">
      <c r="A49" s="43">
        <v>38765</v>
      </c>
      <c r="B49" s="44">
        <v>2191.5</v>
      </c>
      <c r="C49" s="44">
        <f t="shared" si="2"/>
        <v>50.90000000000009</v>
      </c>
    </row>
    <row r="50" spans="1:3" ht="12.75">
      <c r="A50" s="43">
        <v>38766</v>
      </c>
      <c r="B50" s="44">
        <v>2215.5</v>
      </c>
      <c r="C50" s="44">
        <f t="shared" si="2"/>
        <v>24</v>
      </c>
    </row>
    <row r="51" spans="1:3" ht="12.75">
      <c r="A51" s="43">
        <v>38767</v>
      </c>
      <c r="B51" s="44">
        <v>2250.4</v>
      </c>
      <c r="C51" s="44">
        <f t="shared" si="2"/>
        <v>34.90000000000009</v>
      </c>
    </row>
    <row r="52" spans="1:3" ht="12.75">
      <c r="A52" s="43">
        <v>38768</v>
      </c>
      <c r="B52" s="44">
        <v>2303.4</v>
      </c>
      <c r="C52" s="44">
        <f t="shared" si="2"/>
        <v>53</v>
      </c>
    </row>
    <row r="53" spans="1:3" ht="12.75">
      <c r="A53" s="43">
        <v>38769</v>
      </c>
      <c r="B53" s="44">
        <v>2373.3</v>
      </c>
      <c r="C53" s="44">
        <f t="shared" si="2"/>
        <v>69.90000000000009</v>
      </c>
    </row>
    <row r="54" spans="1:3" ht="12.75">
      <c r="A54" s="43">
        <v>38770</v>
      </c>
      <c r="B54" s="44">
        <v>2403.6</v>
      </c>
      <c r="C54" s="44">
        <f t="shared" si="2"/>
        <v>30.299999999999727</v>
      </c>
    </row>
    <row r="55" spans="1:3" ht="12.75">
      <c r="A55" s="43">
        <v>38771</v>
      </c>
      <c r="B55" s="44">
        <v>2412.5</v>
      </c>
      <c r="C55" s="44">
        <f t="shared" si="2"/>
        <v>8.900000000000091</v>
      </c>
    </row>
    <row r="56" spans="1:3" ht="12.75">
      <c r="A56" s="43">
        <v>38772</v>
      </c>
      <c r="B56" s="44">
        <v>2430.5</v>
      </c>
      <c r="C56" s="44">
        <f t="shared" si="2"/>
        <v>18</v>
      </c>
    </row>
    <row r="57" spans="1:3" ht="12.75">
      <c r="A57" s="43">
        <v>38773</v>
      </c>
      <c r="B57" s="44">
        <v>2454.5</v>
      </c>
      <c r="C57" s="44">
        <f t="shared" si="2"/>
        <v>24</v>
      </c>
    </row>
    <row r="58" spans="1:3" ht="12.75">
      <c r="A58" s="43">
        <v>38774</v>
      </c>
      <c r="B58" s="44">
        <v>2485.8</v>
      </c>
      <c r="C58" s="44">
        <f t="shared" si="2"/>
        <v>31.300000000000182</v>
      </c>
    </row>
    <row r="59" spans="1:3" ht="12.75">
      <c r="A59" s="43">
        <v>38775</v>
      </c>
      <c r="B59" s="44">
        <v>2598.7</v>
      </c>
      <c r="C59" s="44">
        <f t="shared" si="2"/>
        <v>112.89999999999964</v>
      </c>
    </row>
    <row r="60" spans="1:3" ht="12.75">
      <c r="A60" s="43">
        <v>38776</v>
      </c>
      <c r="B60" s="44">
        <v>2638.2</v>
      </c>
      <c r="C60" s="44">
        <f t="shared" si="2"/>
        <v>39.5</v>
      </c>
    </row>
    <row r="61" spans="1:3" ht="12.75">
      <c r="A61" s="45">
        <v>38777</v>
      </c>
      <c r="B61" s="46">
        <v>2641.5</v>
      </c>
      <c r="C61" s="46">
        <f t="shared" si="2"/>
        <v>3.300000000000182</v>
      </c>
    </row>
    <row r="62" spans="1:3" ht="12.75">
      <c r="A62" s="45">
        <v>38778</v>
      </c>
      <c r="B62" s="46">
        <v>2653</v>
      </c>
      <c r="C62" s="46">
        <f t="shared" si="2"/>
        <v>11.5</v>
      </c>
    </row>
    <row r="63" spans="1:3" ht="12.75">
      <c r="A63" s="45">
        <v>38779</v>
      </c>
      <c r="B63" s="46">
        <v>2658</v>
      </c>
      <c r="C63" s="46">
        <f t="shared" si="2"/>
        <v>5</v>
      </c>
    </row>
    <row r="64" spans="1:3" ht="12.75">
      <c r="A64" s="45">
        <v>38780</v>
      </c>
      <c r="B64" s="46">
        <v>2660</v>
      </c>
      <c r="C64" s="46">
        <f t="shared" si="2"/>
        <v>2</v>
      </c>
    </row>
    <row r="65" spans="1:3" ht="12.75">
      <c r="A65" s="45">
        <v>38781</v>
      </c>
      <c r="B65" s="46">
        <v>2668</v>
      </c>
      <c r="C65" s="46">
        <f t="shared" si="2"/>
        <v>8</v>
      </c>
    </row>
    <row r="66" spans="1:3" ht="12.75">
      <c r="A66" s="45">
        <v>38782</v>
      </c>
      <c r="B66" s="46">
        <v>2707</v>
      </c>
      <c r="C66" s="46">
        <f t="shared" si="2"/>
        <v>39</v>
      </c>
    </row>
    <row r="67" spans="1:3" ht="12.75">
      <c r="A67" s="45">
        <v>38783</v>
      </c>
      <c r="B67" s="46">
        <v>2762.3</v>
      </c>
      <c r="C67" s="46">
        <f t="shared" si="2"/>
        <v>55.30000000000018</v>
      </c>
    </row>
    <row r="68" spans="1:3" ht="12.75">
      <c r="A68" s="45">
        <v>38784</v>
      </c>
      <c r="B68" s="46">
        <v>2777</v>
      </c>
      <c r="C68" s="46">
        <f t="shared" si="2"/>
        <v>14.699999999999818</v>
      </c>
    </row>
    <row r="69" spans="1:3" ht="12.75">
      <c r="A69" s="45">
        <v>38785</v>
      </c>
      <c r="B69" s="46">
        <v>2800</v>
      </c>
      <c r="C69" s="46">
        <f t="shared" si="2"/>
        <v>23</v>
      </c>
    </row>
    <row r="70" spans="1:3" ht="12.75">
      <c r="A70" s="45">
        <v>38786</v>
      </c>
      <c r="B70" s="46">
        <v>2837.8</v>
      </c>
      <c r="C70" s="46">
        <f t="shared" si="2"/>
        <v>37.80000000000018</v>
      </c>
    </row>
    <row r="71" spans="1:3" ht="12.75">
      <c r="A71" s="45">
        <v>38787</v>
      </c>
      <c r="B71" s="46">
        <v>2860</v>
      </c>
      <c r="C71" s="46">
        <f t="shared" si="2"/>
        <v>22.199999999999818</v>
      </c>
    </row>
    <row r="72" spans="1:3" ht="12.75">
      <c r="A72" s="45">
        <v>38788</v>
      </c>
      <c r="B72" s="46">
        <v>2897.6</v>
      </c>
      <c r="C72" s="46">
        <f t="shared" si="2"/>
        <v>37.59999999999991</v>
      </c>
    </row>
    <row r="73" spans="1:3" ht="12.75">
      <c r="A73" s="45">
        <v>38789</v>
      </c>
      <c r="B73" s="46">
        <v>3038.2</v>
      </c>
      <c r="C73" s="46">
        <f t="shared" si="2"/>
        <v>140.5999999999999</v>
      </c>
    </row>
    <row r="74" spans="1:3" ht="12.75">
      <c r="A74" s="45">
        <v>38790</v>
      </c>
      <c r="B74" s="46">
        <v>3179.5</v>
      </c>
      <c r="C74" s="46">
        <f t="shared" si="2"/>
        <v>141.30000000000018</v>
      </c>
    </row>
    <row r="75" spans="1:3" ht="12.75">
      <c r="A75" s="45">
        <v>38791</v>
      </c>
      <c r="B75" s="46">
        <v>3282.6</v>
      </c>
      <c r="C75" s="46">
        <f t="shared" si="2"/>
        <v>103.09999999999991</v>
      </c>
    </row>
    <row r="76" spans="1:3" ht="12.75">
      <c r="A76" s="45">
        <v>38792</v>
      </c>
      <c r="B76" s="46">
        <v>3313</v>
      </c>
      <c r="C76" s="46">
        <f t="shared" si="2"/>
        <v>30.40000000000009</v>
      </c>
    </row>
    <row r="77" spans="1:3" ht="12.75">
      <c r="A77" s="45">
        <v>38793</v>
      </c>
      <c r="B77" s="46">
        <v>3438.5</v>
      </c>
      <c r="C77" s="46">
        <f t="shared" si="2"/>
        <v>125.5</v>
      </c>
    </row>
    <row r="78" spans="1:3" ht="12.75">
      <c r="A78" s="45">
        <v>38794</v>
      </c>
      <c r="B78" s="46">
        <v>3574.9</v>
      </c>
      <c r="C78" s="46">
        <f t="shared" si="2"/>
        <v>136.4000000000001</v>
      </c>
    </row>
    <row r="79" spans="1:3" ht="12.75">
      <c r="A79" s="45">
        <v>38795</v>
      </c>
      <c r="B79" s="46">
        <v>3717.2</v>
      </c>
      <c r="C79" s="46">
        <f t="shared" si="2"/>
        <v>142.29999999999973</v>
      </c>
    </row>
    <row r="80" spans="1:3" ht="12.75">
      <c r="A80" s="45">
        <v>38796</v>
      </c>
      <c r="B80" s="46">
        <v>3856.1</v>
      </c>
      <c r="C80" s="46">
        <f t="shared" si="2"/>
        <v>138.9000000000001</v>
      </c>
    </row>
    <row r="81" spans="1:3" ht="12.75">
      <c r="A81" s="45">
        <v>38797</v>
      </c>
      <c r="B81" s="46">
        <v>3897.4</v>
      </c>
      <c r="C81" s="46">
        <f t="shared" si="2"/>
        <v>41.30000000000018</v>
      </c>
    </row>
    <row r="82" spans="1:3" ht="12.75">
      <c r="A82" s="45">
        <v>38798</v>
      </c>
      <c r="B82" s="46">
        <v>3930</v>
      </c>
      <c r="C82" s="46">
        <f t="shared" si="2"/>
        <v>32.59999999999991</v>
      </c>
    </row>
    <row r="83" spans="1:3" ht="12.75">
      <c r="A83" s="45">
        <v>38799</v>
      </c>
      <c r="B83" s="46">
        <v>4025</v>
      </c>
      <c r="C83" s="46">
        <f t="shared" si="2"/>
        <v>95</v>
      </c>
    </row>
    <row r="84" spans="1:3" ht="12.75">
      <c r="A84" s="45">
        <v>38800</v>
      </c>
      <c r="B84" s="46">
        <v>4078</v>
      </c>
      <c r="C84" s="46">
        <f t="shared" si="2"/>
        <v>53</v>
      </c>
    </row>
    <row r="85" spans="1:3" ht="12.75">
      <c r="A85" s="45">
        <v>38801</v>
      </c>
      <c r="B85" s="46">
        <v>4148</v>
      </c>
      <c r="C85" s="46">
        <f t="shared" si="2"/>
        <v>70</v>
      </c>
    </row>
    <row r="86" spans="1:3" ht="12.75">
      <c r="A86" s="45">
        <v>38802</v>
      </c>
      <c r="B86" s="46">
        <v>4189.2</v>
      </c>
      <c r="C86" s="46">
        <f t="shared" si="2"/>
        <v>41.19999999999982</v>
      </c>
    </row>
    <row r="87" spans="1:3" ht="12.75">
      <c r="A87" s="45">
        <v>38803</v>
      </c>
      <c r="B87" s="46">
        <v>4219</v>
      </c>
      <c r="C87" s="46">
        <f t="shared" si="2"/>
        <v>29.800000000000182</v>
      </c>
    </row>
    <row r="88" spans="1:3" ht="12.75">
      <c r="A88" s="45">
        <v>38804</v>
      </c>
      <c r="B88" s="46">
        <v>4262.3</v>
      </c>
      <c r="C88" s="46">
        <f t="shared" si="2"/>
        <v>43.30000000000018</v>
      </c>
    </row>
    <row r="89" spans="1:3" ht="12.75">
      <c r="A89" s="45">
        <v>38805</v>
      </c>
      <c r="B89" s="46">
        <v>4358.9</v>
      </c>
      <c r="C89" s="46">
        <f t="shared" si="2"/>
        <v>96.59999999999945</v>
      </c>
    </row>
    <row r="90" spans="1:3" ht="12.75">
      <c r="A90" s="45">
        <v>38806</v>
      </c>
      <c r="B90" s="46">
        <v>4381.2</v>
      </c>
      <c r="C90" s="46">
        <f t="shared" si="2"/>
        <v>22.300000000000182</v>
      </c>
    </row>
    <row r="91" spans="1:3" ht="12.75">
      <c r="A91" s="45">
        <v>38807</v>
      </c>
      <c r="B91" s="46">
        <v>4438</v>
      </c>
      <c r="C91" s="46">
        <f aca="true" t="shared" si="3" ref="C91:C155">B91-B90</f>
        <v>56.80000000000018</v>
      </c>
    </row>
    <row r="92" spans="1:3" ht="12.75">
      <c r="A92" s="43">
        <v>38808</v>
      </c>
      <c r="B92" s="44">
        <v>4530.2</v>
      </c>
      <c r="C92" s="44">
        <f t="shared" si="3"/>
        <v>92.19999999999982</v>
      </c>
    </row>
    <row r="93" spans="1:3" ht="12.75">
      <c r="A93" s="43">
        <v>38809</v>
      </c>
      <c r="B93" s="44">
        <v>4584</v>
      </c>
      <c r="C93" s="44">
        <f t="shared" si="3"/>
        <v>53.80000000000018</v>
      </c>
    </row>
    <row r="94" spans="1:3" ht="12.75">
      <c r="A94" s="43">
        <v>38810</v>
      </c>
      <c r="B94" s="44">
        <v>4673.9</v>
      </c>
      <c r="C94" s="44">
        <f t="shared" si="3"/>
        <v>89.89999999999964</v>
      </c>
    </row>
    <row r="95" spans="1:3" ht="12.75">
      <c r="A95" s="43">
        <v>38811</v>
      </c>
      <c r="B95" s="44">
        <v>4778.1</v>
      </c>
      <c r="C95" s="44">
        <f t="shared" si="3"/>
        <v>104.20000000000073</v>
      </c>
    </row>
    <row r="96" spans="1:3" ht="12.75">
      <c r="A96" s="43">
        <v>38812</v>
      </c>
      <c r="B96" s="44">
        <v>4810.7</v>
      </c>
      <c r="C96" s="44">
        <f t="shared" si="3"/>
        <v>32.599999999999454</v>
      </c>
    </row>
    <row r="97" spans="1:3" ht="12.75">
      <c r="A97" s="43">
        <v>38813</v>
      </c>
      <c r="B97" s="44">
        <v>4950.9</v>
      </c>
      <c r="C97" s="44">
        <f t="shared" si="3"/>
        <v>140.19999999999982</v>
      </c>
    </row>
    <row r="98" spans="1:6" ht="12.75">
      <c r="A98" s="43">
        <v>38814</v>
      </c>
      <c r="B98" s="44">
        <v>5118</v>
      </c>
      <c r="C98" s="44">
        <f t="shared" si="3"/>
        <v>167.10000000000036</v>
      </c>
      <c r="F98" s="49"/>
    </row>
    <row r="99" spans="1:3" ht="12.75">
      <c r="A99" s="43">
        <v>38815</v>
      </c>
      <c r="B99" s="44">
        <v>5281.2</v>
      </c>
      <c r="C99" s="44">
        <f t="shared" si="3"/>
        <v>163.19999999999982</v>
      </c>
    </row>
    <row r="100" spans="1:3" ht="12.75">
      <c r="A100" s="43">
        <v>38816</v>
      </c>
      <c r="B100" s="44">
        <v>5337.4</v>
      </c>
      <c r="C100" s="44">
        <f t="shared" si="3"/>
        <v>56.19999999999982</v>
      </c>
    </row>
    <row r="101" spans="1:3" ht="12.75">
      <c r="A101" s="43">
        <v>38817</v>
      </c>
      <c r="B101" s="44">
        <v>5378.4</v>
      </c>
      <c r="C101" s="44">
        <f t="shared" si="3"/>
        <v>41</v>
      </c>
    </row>
    <row r="102" spans="1:3" ht="12.75">
      <c r="A102" s="43">
        <v>38818</v>
      </c>
      <c r="B102" s="44">
        <v>5531.2</v>
      </c>
      <c r="C102" s="44">
        <f t="shared" si="3"/>
        <v>152.80000000000018</v>
      </c>
    </row>
    <row r="103" spans="1:3" ht="12.75">
      <c r="A103" s="43">
        <v>38819</v>
      </c>
      <c r="B103" s="44">
        <v>5558.8</v>
      </c>
      <c r="C103" s="44">
        <f t="shared" si="3"/>
        <v>27.600000000000364</v>
      </c>
    </row>
    <row r="104" spans="1:3" ht="12.75">
      <c r="A104" s="43">
        <v>38820</v>
      </c>
      <c r="B104" s="44">
        <v>5594.5</v>
      </c>
      <c r="C104" s="44">
        <f t="shared" si="3"/>
        <v>35.69999999999982</v>
      </c>
    </row>
    <row r="105" spans="1:3" ht="12.75">
      <c r="A105" s="43">
        <v>38821</v>
      </c>
      <c r="B105" s="44">
        <v>5620.7</v>
      </c>
      <c r="C105" s="44">
        <f t="shared" si="3"/>
        <v>26.199999999999818</v>
      </c>
    </row>
    <row r="106" spans="1:3" ht="12.75">
      <c r="A106" s="43">
        <v>38822</v>
      </c>
      <c r="B106" s="44">
        <v>5689.1</v>
      </c>
      <c r="C106" s="44">
        <f t="shared" si="3"/>
        <v>68.40000000000055</v>
      </c>
    </row>
    <row r="107" spans="1:3" ht="12.75">
      <c r="A107" s="43">
        <v>38823</v>
      </c>
      <c r="B107" s="44">
        <v>5716.6</v>
      </c>
      <c r="C107" s="44">
        <f t="shared" si="3"/>
        <v>27.5</v>
      </c>
    </row>
    <row r="108" spans="1:3" ht="12.75">
      <c r="A108" s="43">
        <v>38824</v>
      </c>
      <c r="B108" s="44">
        <v>5785.1</v>
      </c>
      <c r="C108" s="44">
        <f t="shared" si="3"/>
        <v>68.5</v>
      </c>
    </row>
    <row r="109" spans="1:3" ht="12.75">
      <c r="A109" s="43">
        <v>38825</v>
      </c>
      <c r="B109" s="44">
        <v>5914.8</v>
      </c>
      <c r="C109" s="44">
        <f t="shared" si="3"/>
        <v>129.69999999999982</v>
      </c>
    </row>
    <row r="110" spans="1:3" ht="12.75">
      <c r="A110" s="43">
        <v>38826</v>
      </c>
      <c r="B110" s="44">
        <v>6073</v>
      </c>
      <c r="C110" s="44">
        <f t="shared" si="3"/>
        <v>158.19999999999982</v>
      </c>
    </row>
    <row r="111" spans="1:3" ht="12.75">
      <c r="A111" s="43">
        <v>38827</v>
      </c>
      <c r="B111" s="44">
        <v>6238.4</v>
      </c>
      <c r="C111" s="44">
        <f t="shared" si="3"/>
        <v>165.39999999999964</v>
      </c>
    </row>
    <row r="112" spans="1:3" ht="12.75">
      <c r="A112" s="43">
        <v>38828</v>
      </c>
      <c r="B112" s="44">
        <v>6403.5</v>
      </c>
      <c r="C112" s="44">
        <f t="shared" si="3"/>
        <v>165.10000000000036</v>
      </c>
    </row>
    <row r="113" spans="1:3" ht="12.75">
      <c r="A113" s="43">
        <v>38829</v>
      </c>
      <c r="B113" s="44">
        <v>6509.3</v>
      </c>
      <c r="C113" s="44">
        <f t="shared" si="3"/>
        <v>105.80000000000018</v>
      </c>
    </row>
    <row r="114" spans="1:3" ht="12.75">
      <c r="A114" s="43">
        <v>38830</v>
      </c>
      <c r="B114" s="44">
        <v>6679</v>
      </c>
      <c r="C114" s="44">
        <f t="shared" si="3"/>
        <v>169.69999999999982</v>
      </c>
    </row>
    <row r="115" spans="1:3" ht="12.75">
      <c r="A115" s="43">
        <v>38831</v>
      </c>
      <c r="B115" s="44">
        <v>6845.9</v>
      </c>
      <c r="C115" s="44">
        <f t="shared" si="3"/>
        <v>166.89999999999964</v>
      </c>
    </row>
    <row r="116" spans="1:3" ht="12.75">
      <c r="A116" s="43">
        <v>38832</v>
      </c>
      <c r="B116" s="44">
        <v>6981.9</v>
      </c>
      <c r="C116" s="44">
        <f t="shared" si="3"/>
        <v>136</v>
      </c>
    </row>
    <row r="117" spans="1:3" ht="12.75">
      <c r="A117" s="43">
        <v>38833</v>
      </c>
      <c r="B117" s="44">
        <v>7029.7</v>
      </c>
      <c r="C117" s="44">
        <f t="shared" si="3"/>
        <v>47.80000000000018</v>
      </c>
    </row>
    <row r="118" spans="1:3" ht="12.75">
      <c r="A118" s="43">
        <v>38834</v>
      </c>
      <c r="B118" s="44">
        <v>7067.3</v>
      </c>
      <c r="C118" s="44">
        <f t="shared" si="3"/>
        <v>37.600000000000364</v>
      </c>
    </row>
    <row r="119" spans="1:3" ht="12.75">
      <c r="A119" s="43">
        <v>38835</v>
      </c>
      <c r="B119" s="44">
        <v>7200.9</v>
      </c>
      <c r="C119" s="44">
        <f t="shared" si="3"/>
        <v>133.59999999999945</v>
      </c>
    </row>
    <row r="120" spans="1:3" ht="12.75">
      <c r="A120" s="43">
        <v>38836</v>
      </c>
      <c r="B120" s="44">
        <v>7318.1</v>
      </c>
      <c r="C120" s="44">
        <f t="shared" si="3"/>
        <v>117.20000000000073</v>
      </c>
    </row>
    <row r="121" spans="1:3" ht="12.75">
      <c r="A121" s="43">
        <v>38837</v>
      </c>
      <c r="B121" s="44">
        <v>7485.5</v>
      </c>
      <c r="C121" s="44">
        <f t="shared" si="3"/>
        <v>167.39999999999964</v>
      </c>
    </row>
    <row r="122" spans="1:3" ht="12.75">
      <c r="A122" s="47">
        <v>38838</v>
      </c>
      <c r="B122" s="48">
        <v>7583.6</v>
      </c>
      <c r="C122" s="46">
        <f t="shared" si="3"/>
        <v>98.10000000000036</v>
      </c>
    </row>
    <row r="123" spans="1:3" ht="12.75">
      <c r="A123" s="47">
        <v>38839</v>
      </c>
      <c r="B123" s="48">
        <v>7759.4</v>
      </c>
      <c r="C123" s="46">
        <f t="shared" si="3"/>
        <v>175.79999999999927</v>
      </c>
    </row>
    <row r="124" spans="1:3" ht="12.75">
      <c r="A124" s="47">
        <v>38840</v>
      </c>
      <c r="B124" s="48">
        <v>7911.5</v>
      </c>
      <c r="C124" s="46">
        <f t="shared" si="3"/>
        <v>152.10000000000036</v>
      </c>
    </row>
    <row r="125" spans="1:3" ht="12.75">
      <c r="A125" s="47">
        <v>38841</v>
      </c>
      <c r="B125" s="48">
        <v>8072.6</v>
      </c>
      <c r="C125" s="46">
        <f t="shared" si="3"/>
        <v>161.10000000000036</v>
      </c>
    </row>
    <row r="126" spans="1:3" ht="12.75">
      <c r="A126" s="47">
        <v>38842</v>
      </c>
      <c r="B126" s="48">
        <v>8241</v>
      </c>
      <c r="C126" s="46">
        <f t="shared" si="3"/>
        <v>168.39999999999964</v>
      </c>
    </row>
    <row r="127" spans="1:3" ht="12.75">
      <c r="A127" s="47">
        <v>38843</v>
      </c>
      <c r="B127" s="48">
        <v>8403.9</v>
      </c>
      <c r="C127" s="46">
        <f t="shared" si="3"/>
        <v>162.89999999999964</v>
      </c>
    </row>
    <row r="128" spans="1:3" ht="12.75">
      <c r="A128" s="47">
        <v>38844</v>
      </c>
      <c r="B128" s="48">
        <v>8561.8</v>
      </c>
      <c r="C128" s="46">
        <f t="shared" si="3"/>
        <v>157.89999999999964</v>
      </c>
    </row>
    <row r="129" spans="1:3" ht="12.75">
      <c r="A129" s="47">
        <v>38845</v>
      </c>
      <c r="B129" s="48">
        <v>8646.9</v>
      </c>
      <c r="C129" s="46">
        <f t="shared" si="3"/>
        <v>85.10000000000036</v>
      </c>
    </row>
    <row r="130" spans="1:3" ht="12.75">
      <c r="A130" s="47">
        <v>38846</v>
      </c>
      <c r="B130" s="48">
        <v>8676.4</v>
      </c>
      <c r="C130" s="46">
        <f t="shared" si="3"/>
        <v>29.5</v>
      </c>
    </row>
    <row r="131" spans="1:3" ht="12.75">
      <c r="A131" s="47">
        <v>38847</v>
      </c>
      <c r="B131" s="48">
        <v>8794.7</v>
      </c>
      <c r="C131" s="46">
        <f t="shared" si="3"/>
        <v>118.30000000000109</v>
      </c>
    </row>
    <row r="132" spans="1:3" ht="12.75">
      <c r="A132" s="47">
        <v>38848</v>
      </c>
      <c r="B132" s="48">
        <v>8974.6</v>
      </c>
      <c r="C132" s="46">
        <f t="shared" si="3"/>
        <v>179.89999999999964</v>
      </c>
    </row>
    <row r="133" spans="1:3" ht="12.75">
      <c r="A133" s="47">
        <v>38849</v>
      </c>
      <c r="B133" s="48">
        <v>9143.8</v>
      </c>
      <c r="C133" s="46">
        <f t="shared" si="3"/>
        <v>169.1999999999989</v>
      </c>
    </row>
    <row r="134" spans="1:3" ht="12.75">
      <c r="A134" s="47">
        <v>38850</v>
      </c>
      <c r="B134" s="48">
        <v>9280.6</v>
      </c>
      <c r="C134" s="46">
        <f t="shared" si="3"/>
        <v>136.8000000000011</v>
      </c>
    </row>
    <row r="135" spans="1:3" ht="12.75">
      <c r="A135" s="47">
        <v>38851</v>
      </c>
      <c r="B135" s="48">
        <v>9402.6</v>
      </c>
      <c r="C135" s="46">
        <f t="shared" si="3"/>
        <v>122</v>
      </c>
    </row>
    <row r="136" spans="1:3" ht="12.75">
      <c r="A136" s="47">
        <v>38852</v>
      </c>
      <c r="B136" s="48">
        <v>9529.9</v>
      </c>
      <c r="C136" s="46">
        <f t="shared" si="3"/>
        <v>127.29999999999927</v>
      </c>
    </row>
    <row r="137" spans="1:3" ht="12.75">
      <c r="A137" s="47">
        <v>38853</v>
      </c>
      <c r="B137" s="48">
        <v>9607.8</v>
      </c>
      <c r="C137" s="46">
        <f t="shared" si="3"/>
        <v>77.89999999999964</v>
      </c>
    </row>
    <row r="138" spans="1:3" ht="12.75">
      <c r="A138" s="47">
        <v>38854</v>
      </c>
      <c r="B138" s="48">
        <v>9722.1</v>
      </c>
      <c r="C138" s="46">
        <f t="shared" si="3"/>
        <v>114.30000000000109</v>
      </c>
    </row>
    <row r="139" spans="1:3" ht="12.75">
      <c r="A139" s="47">
        <v>38855</v>
      </c>
      <c r="B139" s="48">
        <v>9753.2</v>
      </c>
      <c r="C139" s="46">
        <f t="shared" si="3"/>
        <v>31.100000000000364</v>
      </c>
    </row>
    <row r="140" spans="1:3" ht="12.75">
      <c r="A140" s="47">
        <v>38856</v>
      </c>
      <c r="B140" s="48">
        <v>9858.2</v>
      </c>
      <c r="C140" s="46">
        <f t="shared" si="3"/>
        <v>105</v>
      </c>
    </row>
    <row r="141" spans="1:3" ht="12.75">
      <c r="A141" s="47">
        <v>38857</v>
      </c>
      <c r="B141" s="48">
        <v>10010.9</v>
      </c>
      <c r="C141" s="46">
        <f t="shared" si="3"/>
        <v>152.6999999999989</v>
      </c>
    </row>
    <row r="142" spans="1:3" ht="12.75">
      <c r="A142" s="47">
        <v>38858</v>
      </c>
      <c r="B142" s="48">
        <v>10163.6</v>
      </c>
      <c r="C142" s="46">
        <f t="shared" si="3"/>
        <v>152.70000000000073</v>
      </c>
    </row>
    <row r="143" spans="1:3" ht="12.75">
      <c r="A143" s="47">
        <v>38859</v>
      </c>
      <c r="B143" s="48">
        <v>10252.2</v>
      </c>
      <c r="C143" s="46">
        <f t="shared" si="3"/>
        <v>88.60000000000036</v>
      </c>
    </row>
    <row r="144" spans="1:3" ht="12.75">
      <c r="A144" s="47">
        <v>38860</v>
      </c>
      <c r="B144" s="48">
        <v>10424.2</v>
      </c>
      <c r="C144" s="46">
        <f t="shared" si="3"/>
        <v>172</v>
      </c>
    </row>
    <row r="145" spans="1:3" ht="12.75">
      <c r="A145" s="47">
        <v>38861</v>
      </c>
      <c r="B145" s="48">
        <v>10500</v>
      </c>
      <c r="C145" s="46">
        <f t="shared" si="3"/>
        <v>75.79999999999927</v>
      </c>
    </row>
    <row r="146" spans="1:3" ht="12.75">
      <c r="A146" s="47">
        <v>38862</v>
      </c>
      <c r="B146" s="48">
        <v>10535.1</v>
      </c>
      <c r="C146" s="46">
        <f t="shared" si="3"/>
        <v>35.100000000000364</v>
      </c>
    </row>
    <row r="147" spans="1:3" ht="12.75">
      <c r="A147" s="47">
        <v>38863</v>
      </c>
      <c r="B147" s="48">
        <v>10546.2</v>
      </c>
      <c r="C147" s="46">
        <f t="shared" si="3"/>
        <v>11.100000000000364</v>
      </c>
    </row>
    <row r="148" spans="1:3" ht="12.75">
      <c r="A148" s="47">
        <v>38864</v>
      </c>
      <c r="B148" s="48">
        <v>10648.3</v>
      </c>
      <c r="C148" s="46">
        <f t="shared" si="3"/>
        <v>102.09999999999854</v>
      </c>
    </row>
    <row r="149" spans="1:3" ht="12.75">
      <c r="A149" s="47">
        <v>38865</v>
      </c>
      <c r="B149" s="48">
        <v>10756.2</v>
      </c>
      <c r="C149" s="46">
        <f t="shared" si="3"/>
        <v>107.90000000000146</v>
      </c>
    </row>
    <row r="150" spans="1:3" ht="12.75">
      <c r="A150" s="47">
        <v>38866</v>
      </c>
      <c r="B150" s="48">
        <v>10798.1</v>
      </c>
      <c r="C150" s="46">
        <f t="shared" si="3"/>
        <v>41.899999999999636</v>
      </c>
    </row>
    <row r="151" spans="1:3" ht="12.75">
      <c r="A151" s="47">
        <v>38867</v>
      </c>
      <c r="B151" s="48">
        <v>10919.9</v>
      </c>
      <c r="C151" s="46">
        <f t="shared" si="3"/>
        <v>121.79999999999927</v>
      </c>
    </row>
    <row r="152" spans="1:3" ht="12.75">
      <c r="A152" s="47">
        <v>38868</v>
      </c>
      <c r="B152" s="48">
        <v>11002.3</v>
      </c>
      <c r="C152" s="46">
        <f t="shared" si="3"/>
        <v>82.39999999999964</v>
      </c>
    </row>
    <row r="153" spans="1:3" ht="12.75">
      <c r="A153" s="50">
        <v>38869</v>
      </c>
      <c r="B153" s="51">
        <v>11058</v>
      </c>
      <c r="C153" s="51">
        <f t="shared" si="3"/>
        <v>55.70000000000073</v>
      </c>
    </row>
    <row r="154" spans="1:3" ht="12.75">
      <c r="A154" s="50">
        <v>38870</v>
      </c>
      <c r="B154" s="51">
        <v>11200.7</v>
      </c>
      <c r="C154" s="51">
        <f t="shared" si="3"/>
        <v>142.70000000000073</v>
      </c>
    </row>
    <row r="155" spans="1:3" ht="12.75">
      <c r="A155" s="50">
        <v>38871</v>
      </c>
      <c r="B155" s="51">
        <v>11357.2</v>
      </c>
      <c r="C155" s="51">
        <f t="shared" si="3"/>
        <v>156.5</v>
      </c>
    </row>
    <row r="156" spans="1:3" ht="12.75">
      <c r="A156" s="50">
        <v>38872</v>
      </c>
      <c r="B156" s="51">
        <v>11498.3</v>
      </c>
      <c r="C156" s="51">
        <f aca="true" t="shared" si="4" ref="C156:C220">B156-B155</f>
        <v>141.09999999999854</v>
      </c>
    </row>
    <row r="157" spans="1:3" ht="12.75">
      <c r="A157" s="50">
        <v>38873</v>
      </c>
      <c r="B157" s="51">
        <v>11616.5</v>
      </c>
      <c r="C157" s="51">
        <f t="shared" si="4"/>
        <v>118.20000000000073</v>
      </c>
    </row>
    <row r="158" spans="1:3" ht="12.75">
      <c r="A158" s="50">
        <v>38874</v>
      </c>
      <c r="B158" s="51">
        <v>11811.6</v>
      </c>
      <c r="C158" s="51">
        <f t="shared" si="4"/>
        <v>195.10000000000036</v>
      </c>
    </row>
    <row r="159" spans="1:3" ht="12.75">
      <c r="A159" s="50">
        <v>38875</v>
      </c>
      <c r="B159" s="51">
        <v>12015.6</v>
      </c>
      <c r="C159" s="51">
        <f t="shared" si="4"/>
        <v>204</v>
      </c>
    </row>
    <row r="160" spans="1:3" ht="12.75">
      <c r="A160" s="50">
        <v>38876</v>
      </c>
      <c r="B160" s="51">
        <v>12219.4</v>
      </c>
      <c r="C160" s="51">
        <f t="shared" si="4"/>
        <v>203.79999999999927</v>
      </c>
    </row>
    <row r="161" spans="1:3" ht="12.75">
      <c r="A161" s="50">
        <v>38877</v>
      </c>
      <c r="B161" s="51">
        <v>12409.3</v>
      </c>
      <c r="C161" s="51">
        <f t="shared" si="4"/>
        <v>189.89999999999964</v>
      </c>
    </row>
    <row r="162" spans="1:3" ht="12.75">
      <c r="A162" s="50">
        <v>38878</v>
      </c>
      <c r="B162" s="51">
        <v>12595.3</v>
      </c>
      <c r="C162" s="51">
        <f t="shared" si="4"/>
        <v>186</v>
      </c>
    </row>
    <row r="163" spans="1:3" ht="12.75">
      <c r="A163" s="50">
        <v>38879</v>
      </c>
      <c r="B163" s="51">
        <v>12792.5</v>
      </c>
      <c r="C163" s="51">
        <f t="shared" si="4"/>
        <v>197.20000000000073</v>
      </c>
    </row>
    <row r="164" spans="1:3" ht="12.75">
      <c r="A164" s="50">
        <v>38880</v>
      </c>
      <c r="B164" s="51">
        <v>12983.1</v>
      </c>
      <c r="C164" s="51">
        <f t="shared" si="4"/>
        <v>190.60000000000036</v>
      </c>
    </row>
    <row r="165" spans="1:3" ht="12.75">
      <c r="A165" s="50">
        <v>38881</v>
      </c>
      <c r="B165" s="51">
        <v>13168</v>
      </c>
      <c r="C165" s="51">
        <f t="shared" si="4"/>
        <v>184.89999999999964</v>
      </c>
    </row>
    <row r="166" spans="1:3" ht="12.75">
      <c r="A166" s="50">
        <v>38882</v>
      </c>
      <c r="B166" s="51">
        <v>13347.7</v>
      </c>
      <c r="C166" s="51">
        <f t="shared" si="4"/>
        <v>179.70000000000073</v>
      </c>
    </row>
    <row r="167" spans="1:3" ht="12.75">
      <c r="A167" s="50">
        <v>38883</v>
      </c>
      <c r="B167" s="51">
        <v>13499.4</v>
      </c>
      <c r="C167" s="51">
        <f t="shared" si="4"/>
        <v>151.6999999999989</v>
      </c>
    </row>
    <row r="168" spans="1:3" ht="12.75">
      <c r="A168" s="50">
        <v>38884</v>
      </c>
      <c r="B168" s="51">
        <v>13635.1</v>
      </c>
      <c r="C168" s="51">
        <f t="shared" si="4"/>
        <v>135.70000000000073</v>
      </c>
    </row>
    <row r="169" spans="1:3" ht="12.75">
      <c r="A169" s="50">
        <v>38885</v>
      </c>
      <c r="B169" s="51">
        <v>13821.8</v>
      </c>
      <c r="C169" s="51">
        <f t="shared" si="4"/>
        <v>186.6999999999989</v>
      </c>
    </row>
    <row r="170" spans="1:3" ht="12.75">
      <c r="A170" s="50">
        <v>38886</v>
      </c>
      <c r="B170" s="51">
        <v>14001.8</v>
      </c>
      <c r="C170" s="51">
        <f t="shared" si="4"/>
        <v>180</v>
      </c>
    </row>
    <row r="171" spans="1:3" ht="12.75">
      <c r="A171" s="50">
        <v>38887</v>
      </c>
      <c r="B171" s="51">
        <v>14140.3</v>
      </c>
      <c r="C171" s="51">
        <f t="shared" si="4"/>
        <v>138.5</v>
      </c>
    </row>
    <row r="172" spans="1:3" ht="12.75">
      <c r="A172" s="50">
        <v>38888</v>
      </c>
      <c r="B172" s="51">
        <v>14248.2</v>
      </c>
      <c r="C172" s="51">
        <f t="shared" si="4"/>
        <v>107.90000000000146</v>
      </c>
    </row>
    <row r="173" spans="1:3" ht="12.75">
      <c r="A173" s="50">
        <v>38889</v>
      </c>
      <c r="B173" s="51">
        <v>14367.3</v>
      </c>
      <c r="C173" s="51">
        <f t="shared" si="4"/>
        <v>119.09999999999854</v>
      </c>
    </row>
    <row r="174" spans="1:3" ht="12.75">
      <c r="A174" s="50">
        <v>38890</v>
      </c>
      <c r="B174" s="51">
        <v>14415.1</v>
      </c>
      <c r="C174" s="51">
        <f t="shared" si="4"/>
        <v>47.80000000000109</v>
      </c>
    </row>
    <row r="175" spans="1:3" ht="12.75">
      <c r="A175" s="50">
        <v>38891</v>
      </c>
      <c r="B175" s="51">
        <v>14609.8</v>
      </c>
      <c r="C175" s="51">
        <f t="shared" si="4"/>
        <v>194.6999999999989</v>
      </c>
    </row>
    <row r="176" spans="1:3" ht="12.75">
      <c r="A176" s="50">
        <v>38892</v>
      </c>
      <c r="B176" s="51">
        <v>14794.3</v>
      </c>
      <c r="C176" s="51">
        <f t="shared" si="4"/>
        <v>184.5</v>
      </c>
    </row>
    <row r="177" spans="1:3" ht="12.75">
      <c r="A177" s="50">
        <v>38893</v>
      </c>
      <c r="B177" s="51">
        <v>14949.6</v>
      </c>
      <c r="C177" s="51">
        <f t="shared" si="4"/>
        <v>155.3000000000011</v>
      </c>
    </row>
    <row r="178" spans="1:3" ht="12.75">
      <c r="A178" s="50">
        <v>38894</v>
      </c>
      <c r="B178" s="51">
        <v>15110.6</v>
      </c>
      <c r="C178" s="51">
        <f t="shared" si="4"/>
        <v>161</v>
      </c>
    </row>
    <row r="179" spans="1:3" ht="12.75">
      <c r="A179" s="50">
        <v>38895</v>
      </c>
      <c r="B179" s="51">
        <v>15278</v>
      </c>
      <c r="C179" s="51">
        <f t="shared" si="4"/>
        <v>167.39999999999964</v>
      </c>
    </row>
    <row r="180" spans="1:3" ht="12.75">
      <c r="A180" s="50">
        <v>38896</v>
      </c>
      <c r="B180" s="51">
        <v>15395.4</v>
      </c>
      <c r="C180" s="51">
        <f t="shared" si="4"/>
        <v>117.39999999999964</v>
      </c>
    </row>
    <row r="181" spans="1:3" ht="12.75">
      <c r="A181" s="50">
        <v>38897</v>
      </c>
      <c r="B181" s="51">
        <v>15550.3</v>
      </c>
      <c r="C181" s="51">
        <f t="shared" si="4"/>
        <v>154.89999999999964</v>
      </c>
    </row>
    <row r="182" spans="1:3" ht="12.75">
      <c r="A182" s="50">
        <v>38898</v>
      </c>
      <c r="B182" s="51">
        <v>15711.7</v>
      </c>
      <c r="C182" s="51">
        <f t="shared" si="4"/>
        <v>161.40000000000146</v>
      </c>
    </row>
    <row r="183" spans="1:3" ht="12.75">
      <c r="A183" s="2">
        <v>38899</v>
      </c>
      <c r="B183" s="13">
        <v>15892</v>
      </c>
      <c r="C183" s="46">
        <f t="shared" si="4"/>
        <v>180.29999999999927</v>
      </c>
    </row>
    <row r="184" spans="1:3" ht="12.75">
      <c r="A184" s="2">
        <v>38900</v>
      </c>
      <c r="B184" s="13">
        <v>16087</v>
      </c>
      <c r="C184" s="46">
        <f t="shared" si="4"/>
        <v>195</v>
      </c>
    </row>
    <row r="185" spans="1:3" ht="12.75">
      <c r="A185" s="2">
        <v>38901</v>
      </c>
      <c r="B185" s="13">
        <v>16275.7</v>
      </c>
      <c r="C185" s="46">
        <f t="shared" si="4"/>
        <v>188.70000000000073</v>
      </c>
    </row>
    <row r="186" spans="1:3" ht="12.75">
      <c r="A186" s="2">
        <v>38902</v>
      </c>
      <c r="B186" s="13">
        <v>16456.5</v>
      </c>
      <c r="C186" s="46">
        <f t="shared" si="4"/>
        <v>180.79999999999927</v>
      </c>
    </row>
    <row r="187" spans="1:3" ht="12.75">
      <c r="A187" s="2">
        <v>38903</v>
      </c>
      <c r="B187" s="13">
        <v>16624.8</v>
      </c>
      <c r="C187" s="46">
        <f t="shared" si="4"/>
        <v>168.29999999999927</v>
      </c>
    </row>
    <row r="188" spans="1:3" ht="12.75">
      <c r="A188" s="2">
        <v>38904</v>
      </c>
      <c r="B188" s="13">
        <v>16760</v>
      </c>
      <c r="C188" s="46">
        <f t="shared" si="4"/>
        <v>135.20000000000073</v>
      </c>
    </row>
    <row r="189" spans="1:3" ht="12.75">
      <c r="A189" s="2">
        <v>38905</v>
      </c>
      <c r="B189" s="13">
        <v>16912.4</v>
      </c>
      <c r="C189" s="46">
        <f t="shared" si="4"/>
        <v>152.40000000000146</v>
      </c>
    </row>
    <row r="190" spans="1:3" ht="12.75">
      <c r="A190" s="2">
        <v>38906</v>
      </c>
      <c r="B190" s="13">
        <v>17026</v>
      </c>
      <c r="C190" s="46">
        <f t="shared" si="4"/>
        <v>113.59999999999854</v>
      </c>
    </row>
    <row r="191" spans="1:3" ht="12.75">
      <c r="A191" s="2">
        <v>38907</v>
      </c>
      <c r="B191" s="13">
        <v>17181.3</v>
      </c>
      <c r="C191" s="46">
        <f t="shared" si="4"/>
        <v>155.29999999999927</v>
      </c>
    </row>
    <row r="192" spans="1:3" ht="12.75">
      <c r="A192" s="2">
        <v>38908</v>
      </c>
      <c r="B192" s="21">
        <v>17333.6</v>
      </c>
      <c r="C192" s="46">
        <f t="shared" si="4"/>
        <v>152.29999999999927</v>
      </c>
    </row>
    <row r="193" spans="1:3" ht="12.75">
      <c r="A193" s="2">
        <v>38909</v>
      </c>
      <c r="B193" s="13">
        <v>17513.6</v>
      </c>
      <c r="C193" s="46">
        <f t="shared" si="4"/>
        <v>180</v>
      </c>
    </row>
    <row r="194" spans="1:3" ht="12.75">
      <c r="A194" s="2">
        <v>38910</v>
      </c>
      <c r="B194" s="13">
        <v>17659.7</v>
      </c>
      <c r="C194" s="46">
        <f t="shared" si="4"/>
        <v>146.10000000000218</v>
      </c>
    </row>
    <row r="195" spans="1:3" ht="12.75">
      <c r="A195" s="2">
        <v>38911</v>
      </c>
      <c r="B195" s="13">
        <v>17770.4</v>
      </c>
      <c r="C195" s="46">
        <f t="shared" si="4"/>
        <v>110.70000000000073</v>
      </c>
    </row>
    <row r="196" spans="1:3" ht="12.75">
      <c r="A196" s="2">
        <v>38912</v>
      </c>
      <c r="B196" s="13">
        <v>17943.6</v>
      </c>
      <c r="C196" s="46">
        <f t="shared" si="4"/>
        <v>173.1999999999971</v>
      </c>
    </row>
    <row r="197" spans="1:3" ht="12.75">
      <c r="A197" s="2">
        <v>38913</v>
      </c>
      <c r="B197" s="13">
        <v>18138.5</v>
      </c>
      <c r="C197" s="46">
        <f t="shared" si="4"/>
        <v>194.90000000000146</v>
      </c>
    </row>
    <row r="198" spans="1:3" ht="12.75">
      <c r="A198" s="2">
        <v>38914</v>
      </c>
      <c r="B198" s="13">
        <v>18330</v>
      </c>
      <c r="C198" s="46">
        <f t="shared" si="4"/>
        <v>191.5</v>
      </c>
    </row>
    <row r="199" spans="1:3" ht="12.75">
      <c r="A199" s="2">
        <v>38915</v>
      </c>
      <c r="B199" s="13">
        <v>18521.1</v>
      </c>
      <c r="C199" s="46">
        <f t="shared" si="4"/>
        <v>191.09999999999854</v>
      </c>
    </row>
    <row r="200" spans="1:3" ht="12.75">
      <c r="A200" s="2">
        <v>38916</v>
      </c>
      <c r="B200" s="13">
        <v>18705.2</v>
      </c>
      <c r="C200" s="46">
        <f t="shared" si="4"/>
        <v>184.10000000000218</v>
      </c>
    </row>
    <row r="201" spans="1:3" ht="12.75">
      <c r="A201" s="2">
        <v>38917</v>
      </c>
      <c r="B201" s="13">
        <v>18877.9</v>
      </c>
      <c r="C201" s="46">
        <f t="shared" si="4"/>
        <v>172.70000000000073</v>
      </c>
    </row>
    <row r="202" spans="1:3" ht="12.75">
      <c r="A202" s="2">
        <v>38918</v>
      </c>
      <c r="B202" s="13">
        <v>19037.5</v>
      </c>
      <c r="C202" s="46">
        <f t="shared" si="4"/>
        <v>159.59999999999854</v>
      </c>
    </row>
    <row r="203" spans="1:3" ht="12.75">
      <c r="A203" s="2">
        <v>38919</v>
      </c>
      <c r="B203" s="13">
        <v>19209</v>
      </c>
      <c r="C203" s="46">
        <f t="shared" si="4"/>
        <v>171.5</v>
      </c>
    </row>
    <row r="204" spans="1:3" ht="12.75">
      <c r="A204" s="2">
        <v>38920</v>
      </c>
      <c r="B204" s="13">
        <v>19350</v>
      </c>
      <c r="C204" s="46">
        <f t="shared" si="4"/>
        <v>141</v>
      </c>
    </row>
    <row r="205" spans="1:3" ht="12.75">
      <c r="A205" s="2">
        <v>38921</v>
      </c>
      <c r="B205" s="13">
        <v>19496</v>
      </c>
      <c r="C205" s="46">
        <f t="shared" si="4"/>
        <v>146</v>
      </c>
    </row>
    <row r="206" spans="1:3" ht="12.75">
      <c r="A206" s="2">
        <v>38922</v>
      </c>
      <c r="B206" s="13">
        <v>19661.1</v>
      </c>
      <c r="C206" s="46">
        <f t="shared" si="4"/>
        <v>165.09999999999854</v>
      </c>
    </row>
    <row r="207" spans="1:3" ht="12.75">
      <c r="A207" s="2">
        <v>38923</v>
      </c>
      <c r="B207" s="13">
        <v>19830</v>
      </c>
      <c r="C207" s="46">
        <f t="shared" si="4"/>
        <v>168.90000000000146</v>
      </c>
    </row>
    <row r="208" spans="1:3" ht="12.75">
      <c r="A208" s="2">
        <v>38924</v>
      </c>
      <c r="B208" s="13">
        <v>19953</v>
      </c>
      <c r="C208" s="46">
        <f t="shared" si="4"/>
        <v>123</v>
      </c>
    </row>
    <row r="209" spans="1:3" ht="12.75">
      <c r="A209" s="2">
        <v>38925</v>
      </c>
      <c r="B209" s="13">
        <v>20114.8</v>
      </c>
      <c r="C209" s="46">
        <f t="shared" si="4"/>
        <v>161.79999999999927</v>
      </c>
    </row>
    <row r="210" spans="1:3" ht="12.75">
      <c r="A210" s="2">
        <v>38926</v>
      </c>
      <c r="B210" s="13">
        <v>20228.7</v>
      </c>
      <c r="C210" s="46">
        <f t="shared" si="4"/>
        <v>113.90000000000146</v>
      </c>
    </row>
    <row r="211" spans="1:3" ht="12.75">
      <c r="A211" s="2">
        <v>38927</v>
      </c>
      <c r="B211" s="13">
        <v>20382.7</v>
      </c>
      <c r="C211" s="46">
        <f t="shared" si="4"/>
        <v>154</v>
      </c>
    </row>
    <row r="212" spans="1:3" ht="12.75">
      <c r="A212" s="2">
        <v>38928</v>
      </c>
      <c r="B212" s="13">
        <v>20533</v>
      </c>
      <c r="C212" s="46">
        <f t="shared" si="4"/>
        <v>150.29999999999927</v>
      </c>
    </row>
    <row r="213" spans="1:3" ht="12.75">
      <c r="A213" s="2">
        <v>38929</v>
      </c>
      <c r="B213" s="13">
        <v>20629</v>
      </c>
      <c r="C213" s="46">
        <f t="shared" si="4"/>
        <v>96</v>
      </c>
    </row>
    <row r="214" spans="1:3" ht="12.75">
      <c r="A214" s="50">
        <v>38930</v>
      </c>
      <c r="B214" s="51">
        <v>20713</v>
      </c>
      <c r="C214" s="51">
        <f t="shared" si="4"/>
        <v>84</v>
      </c>
    </row>
    <row r="215" spans="1:3" ht="12.75">
      <c r="A215" s="50">
        <v>38931</v>
      </c>
      <c r="B215" s="51">
        <v>20850</v>
      </c>
      <c r="C215" s="51">
        <f t="shared" si="4"/>
        <v>137</v>
      </c>
    </row>
    <row r="216" spans="1:3" ht="12.75">
      <c r="A216" s="50">
        <v>38932</v>
      </c>
      <c r="B216" s="51">
        <v>20930</v>
      </c>
      <c r="C216" s="51">
        <f t="shared" si="4"/>
        <v>80</v>
      </c>
    </row>
    <row r="217" spans="1:3" ht="12.75">
      <c r="A217" s="50">
        <v>38933</v>
      </c>
      <c r="B217" s="51">
        <v>21017.3</v>
      </c>
      <c r="C217" s="51">
        <f t="shared" si="4"/>
        <v>87.29999999999927</v>
      </c>
    </row>
    <row r="218" spans="1:3" ht="12.75">
      <c r="A218" s="50">
        <v>38934</v>
      </c>
      <c r="B218" s="51">
        <v>21128.9</v>
      </c>
      <c r="C218" s="51">
        <f t="shared" si="4"/>
        <v>111.60000000000218</v>
      </c>
    </row>
    <row r="219" spans="1:3" ht="12.75">
      <c r="A219" s="50">
        <v>38935</v>
      </c>
      <c r="B219" s="51">
        <v>21207</v>
      </c>
      <c r="C219" s="51">
        <f t="shared" si="4"/>
        <v>78.09999999999854</v>
      </c>
    </row>
    <row r="220" spans="1:3" ht="12.75">
      <c r="A220" s="50">
        <v>38936</v>
      </c>
      <c r="B220" s="51">
        <v>21357.5</v>
      </c>
      <c r="C220" s="51">
        <f t="shared" si="4"/>
        <v>150.5</v>
      </c>
    </row>
    <row r="221" spans="1:3" ht="12.75">
      <c r="A221" s="50">
        <v>38937</v>
      </c>
      <c r="B221" s="51">
        <v>21420</v>
      </c>
      <c r="C221" s="51">
        <f>B221-B220</f>
        <v>62.5</v>
      </c>
    </row>
    <row r="222" spans="1:3" ht="12.75">
      <c r="A222" s="50">
        <v>38938</v>
      </c>
      <c r="B222" s="51">
        <v>21478</v>
      </c>
      <c r="C222" s="51">
        <f aca="true" t="shared" si="5" ref="C222:C285">B222-B221</f>
        <v>58</v>
      </c>
    </row>
    <row r="223" spans="1:3" ht="12.75">
      <c r="A223" s="50">
        <v>38939</v>
      </c>
      <c r="B223" s="51">
        <v>21572</v>
      </c>
      <c r="C223" s="51">
        <f t="shared" si="5"/>
        <v>94</v>
      </c>
    </row>
    <row r="224" spans="1:3" ht="12.75">
      <c r="A224" s="50">
        <v>38940</v>
      </c>
      <c r="B224" s="51">
        <v>21666</v>
      </c>
      <c r="C224" s="51">
        <f t="shared" si="5"/>
        <v>94</v>
      </c>
    </row>
    <row r="225" spans="1:3" ht="12.75">
      <c r="A225" s="50">
        <v>38941</v>
      </c>
      <c r="B225" s="51">
        <v>21760</v>
      </c>
      <c r="C225" s="51">
        <f t="shared" si="5"/>
        <v>94</v>
      </c>
    </row>
    <row r="226" spans="1:3" ht="12.75">
      <c r="A226" s="50">
        <v>38942</v>
      </c>
      <c r="B226" s="51">
        <v>21854</v>
      </c>
      <c r="C226" s="51">
        <f t="shared" si="5"/>
        <v>94</v>
      </c>
    </row>
    <row r="227" spans="1:3" ht="12.75">
      <c r="A227" s="50">
        <v>38943</v>
      </c>
      <c r="B227" s="51">
        <v>21948.5</v>
      </c>
      <c r="C227" s="51">
        <f t="shared" si="5"/>
        <v>94.5</v>
      </c>
    </row>
    <row r="228" spans="1:3" ht="12.75">
      <c r="A228" s="50">
        <v>38944</v>
      </c>
      <c r="B228" s="51">
        <v>22080</v>
      </c>
      <c r="C228" s="51">
        <f t="shared" si="5"/>
        <v>131.5</v>
      </c>
    </row>
    <row r="229" spans="1:3" ht="12.75">
      <c r="A229" s="50">
        <v>38945</v>
      </c>
      <c r="B229" s="51">
        <v>22182</v>
      </c>
      <c r="C229" s="51">
        <f t="shared" si="5"/>
        <v>102</v>
      </c>
    </row>
    <row r="230" spans="1:3" ht="12.75">
      <c r="A230" s="50">
        <v>38946</v>
      </c>
      <c r="B230" s="51">
        <v>22313.6</v>
      </c>
      <c r="C230" s="51">
        <f t="shared" si="5"/>
        <v>131.59999999999854</v>
      </c>
    </row>
    <row r="231" spans="1:3" ht="12.75">
      <c r="A231" s="50">
        <v>38947</v>
      </c>
      <c r="B231" s="51">
        <v>22465.5</v>
      </c>
      <c r="C231" s="51">
        <f t="shared" si="5"/>
        <v>151.90000000000146</v>
      </c>
    </row>
    <row r="232" spans="1:3" ht="12.75">
      <c r="A232" s="50">
        <v>38948</v>
      </c>
      <c r="B232" s="51">
        <v>22573.4</v>
      </c>
      <c r="C232" s="51">
        <f t="shared" si="5"/>
        <v>107.90000000000146</v>
      </c>
    </row>
    <row r="233" spans="1:3" ht="12.75">
      <c r="A233" s="50">
        <v>38949</v>
      </c>
      <c r="B233" s="51">
        <v>22663</v>
      </c>
      <c r="C233" s="51">
        <f t="shared" si="5"/>
        <v>89.59999999999854</v>
      </c>
    </row>
    <row r="234" spans="1:3" ht="12.75">
      <c r="A234" s="50">
        <v>38950</v>
      </c>
      <c r="B234" s="51">
        <v>22750</v>
      </c>
      <c r="C234" s="51">
        <f t="shared" si="5"/>
        <v>87</v>
      </c>
    </row>
    <row r="235" spans="1:3" ht="12.75">
      <c r="A235" s="50">
        <v>38951</v>
      </c>
      <c r="B235" s="51">
        <v>22820</v>
      </c>
      <c r="C235" s="51">
        <f t="shared" si="5"/>
        <v>70</v>
      </c>
    </row>
    <row r="236" spans="1:3" ht="12.75">
      <c r="A236" s="50">
        <v>38952</v>
      </c>
      <c r="B236" s="51">
        <v>22920</v>
      </c>
      <c r="C236" s="51">
        <f t="shared" si="5"/>
        <v>100</v>
      </c>
    </row>
    <row r="237" spans="1:3" ht="12.75">
      <c r="A237" s="50">
        <v>38953</v>
      </c>
      <c r="B237" s="51">
        <v>23020</v>
      </c>
      <c r="C237" s="51">
        <f t="shared" si="5"/>
        <v>100</v>
      </c>
    </row>
    <row r="238" spans="1:3" ht="12.75">
      <c r="A238" s="50">
        <v>38954</v>
      </c>
      <c r="B238" s="51">
        <v>23120</v>
      </c>
      <c r="C238" s="51">
        <f t="shared" si="5"/>
        <v>100</v>
      </c>
    </row>
    <row r="239" spans="1:3" ht="12.75">
      <c r="A239" s="50">
        <v>38955</v>
      </c>
      <c r="B239" s="51">
        <v>23200</v>
      </c>
      <c r="C239" s="51">
        <f t="shared" si="5"/>
        <v>80</v>
      </c>
    </row>
    <row r="240" spans="1:3" ht="12.75">
      <c r="A240" s="50">
        <v>38956</v>
      </c>
      <c r="B240" s="51">
        <v>23310</v>
      </c>
      <c r="C240" s="51">
        <f t="shared" si="5"/>
        <v>110</v>
      </c>
    </row>
    <row r="241" spans="1:3" ht="12.75">
      <c r="A241" s="50">
        <v>38957</v>
      </c>
      <c r="B241" s="51">
        <v>23400</v>
      </c>
      <c r="C241" s="51">
        <f t="shared" si="5"/>
        <v>90</v>
      </c>
    </row>
    <row r="242" spans="1:3" ht="12.75">
      <c r="A242" s="50">
        <v>38958</v>
      </c>
      <c r="B242" s="51">
        <v>23460</v>
      </c>
      <c r="C242" s="51">
        <f t="shared" si="5"/>
        <v>60</v>
      </c>
    </row>
    <row r="243" spans="1:3" ht="12.75">
      <c r="A243" s="50">
        <v>38959</v>
      </c>
      <c r="B243" s="51">
        <v>23560</v>
      </c>
      <c r="C243" s="51">
        <f t="shared" si="5"/>
        <v>100</v>
      </c>
    </row>
    <row r="244" spans="1:3" ht="12.75">
      <c r="A244" s="50">
        <v>38960</v>
      </c>
      <c r="B244" s="51">
        <v>23624</v>
      </c>
      <c r="C244" s="51">
        <f t="shared" si="5"/>
        <v>64</v>
      </c>
    </row>
    <row r="245" spans="1:3" ht="12.75">
      <c r="A245" s="2">
        <v>38961</v>
      </c>
      <c r="B245" s="13">
        <v>23700</v>
      </c>
      <c r="C245" s="46">
        <f t="shared" si="5"/>
        <v>76</v>
      </c>
    </row>
    <row r="246" spans="1:3" ht="12.75">
      <c r="A246" s="2">
        <v>38962</v>
      </c>
      <c r="B246" s="13">
        <v>23800</v>
      </c>
      <c r="C246" s="46">
        <f t="shared" si="5"/>
        <v>100</v>
      </c>
    </row>
    <row r="247" spans="1:3" ht="12.75">
      <c r="A247" s="2">
        <v>38963</v>
      </c>
      <c r="B247" s="13">
        <v>23900</v>
      </c>
      <c r="C247" s="46">
        <f t="shared" si="5"/>
        <v>100</v>
      </c>
    </row>
    <row r="248" spans="1:3" ht="12.75">
      <c r="A248" s="2">
        <v>38964</v>
      </c>
      <c r="B248" s="13">
        <v>24000</v>
      </c>
      <c r="C248" s="46">
        <f t="shared" si="5"/>
        <v>100</v>
      </c>
    </row>
    <row r="249" spans="1:3" ht="12.75">
      <c r="A249" s="2">
        <v>38965</v>
      </c>
      <c r="B249" s="13">
        <v>24146</v>
      </c>
      <c r="C249" s="46">
        <f t="shared" si="5"/>
        <v>146</v>
      </c>
    </row>
    <row r="250" spans="1:3" ht="12.75">
      <c r="A250" s="2">
        <v>38966</v>
      </c>
      <c r="B250" s="13">
        <v>24263.7</v>
      </c>
      <c r="C250" s="46">
        <f t="shared" si="5"/>
        <v>117.70000000000073</v>
      </c>
    </row>
    <row r="251" spans="1:3" ht="12.75">
      <c r="A251" s="2">
        <v>38967</v>
      </c>
      <c r="B251" s="13">
        <v>24374</v>
      </c>
      <c r="C251" s="46">
        <f t="shared" si="5"/>
        <v>110.29999999999927</v>
      </c>
    </row>
    <row r="252" spans="1:3" ht="12.75">
      <c r="A252" s="2">
        <v>38968</v>
      </c>
      <c r="B252" s="13">
        <v>24509.9</v>
      </c>
      <c r="C252" s="46">
        <f t="shared" si="5"/>
        <v>135.90000000000146</v>
      </c>
    </row>
    <row r="253" spans="1:3" ht="12.75">
      <c r="A253" s="2">
        <v>38969</v>
      </c>
      <c r="B253" s="13">
        <v>24650</v>
      </c>
      <c r="C253" s="46">
        <f t="shared" si="5"/>
        <v>140.09999999999854</v>
      </c>
    </row>
    <row r="254" spans="1:3" ht="12.75">
      <c r="A254" s="2">
        <v>38970</v>
      </c>
      <c r="B254" s="13">
        <v>24790</v>
      </c>
      <c r="C254" s="46">
        <f t="shared" si="5"/>
        <v>140</v>
      </c>
    </row>
    <row r="255" spans="1:3" ht="12.75">
      <c r="A255" s="2">
        <v>38971</v>
      </c>
      <c r="B255" s="13">
        <v>24922</v>
      </c>
      <c r="C255" s="46">
        <f t="shared" si="5"/>
        <v>132</v>
      </c>
    </row>
    <row r="256" spans="1:3" ht="12.75">
      <c r="A256" s="2">
        <v>38972</v>
      </c>
      <c r="B256" s="13">
        <v>25050</v>
      </c>
      <c r="C256" s="46">
        <f t="shared" si="5"/>
        <v>128</v>
      </c>
    </row>
    <row r="257" spans="1:3" ht="12.75">
      <c r="A257" s="2">
        <v>38973</v>
      </c>
      <c r="B257" s="13">
        <v>25190</v>
      </c>
      <c r="C257" s="46">
        <f t="shared" si="5"/>
        <v>140</v>
      </c>
    </row>
    <row r="258" spans="1:3" ht="12.75">
      <c r="A258" s="2">
        <v>38974</v>
      </c>
      <c r="B258" s="13">
        <v>25230</v>
      </c>
      <c r="C258" s="46">
        <f t="shared" si="5"/>
        <v>40</v>
      </c>
    </row>
    <row r="259" spans="1:3" ht="12.75">
      <c r="A259" s="2">
        <v>38975</v>
      </c>
      <c r="B259" s="13">
        <v>25250</v>
      </c>
      <c r="C259" s="46">
        <f t="shared" si="5"/>
        <v>20</v>
      </c>
    </row>
    <row r="260" spans="1:3" ht="12.75">
      <c r="A260" s="2">
        <v>38976</v>
      </c>
      <c r="B260" s="13">
        <v>25300</v>
      </c>
      <c r="C260" s="46">
        <f t="shared" si="5"/>
        <v>50</v>
      </c>
    </row>
    <row r="261" spans="1:3" ht="12.75">
      <c r="A261" s="2">
        <v>38977</v>
      </c>
      <c r="B261" s="13">
        <v>25334</v>
      </c>
      <c r="C261" s="46">
        <f t="shared" si="5"/>
        <v>34</v>
      </c>
    </row>
    <row r="262" spans="1:3" ht="12.75">
      <c r="A262" s="2">
        <v>38978</v>
      </c>
      <c r="B262" s="13">
        <v>25400</v>
      </c>
      <c r="C262" s="46">
        <f t="shared" si="5"/>
        <v>66</v>
      </c>
    </row>
    <row r="263" spans="1:3" ht="12.75">
      <c r="A263" s="2">
        <v>38979</v>
      </c>
      <c r="B263" s="13">
        <v>25500</v>
      </c>
      <c r="C263" s="46">
        <f t="shared" si="5"/>
        <v>100</v>
      </c>
    </row>
    <row r="264" spans="1:3" ht="12.75">
      <c r="A264" s="2">
        <v>38980</v>
      </c>
      <c r="B264" s="13">
        <v>25600</v>
      </c>
      <c r="C264" s="46">
        <f t="shared" si="5"/>
        <v>100</v>
      </c>
    </row>
    <row r="265" spans="1:3" ht="12.75">
      <c r="A265" s="2">
        <v>38981</v>
      </c>
      <c r="B265" s="13">
        <v>25700</v>
      </c>
      <c r="C265" s="46">
        <f t="shared" si="5"/>
        <v>100</v>
      </c>
    </row>
    <row r="266" spans="1:3" ht="12.75">
      <c r="A266" s="2">
        <v>38982</v>
      </c>
      <c r="B266" s="13">
        <v>25800</v>
      </c>
      <c r="C266" s="46">
        <f t="shared" si="5"/>
        <v>100</v>
      </c>
    </row>
    <row r="267" spans="1:3" ht="12.75">
      <c r="A267" s="2">
        <v>38983</v>
      </c>
      <c r="B267" s="13">
        <v>25913</v>
      </c>
      <c r="C267" s="46">
        <f t="shared" si="5"/>
        <v>113</v>
      </c>
    </row>
    <row r="268" spans="1:3" ht="12.75">
      <c r="A268" s="2">
        <v>38984</v>
      </c>
      <c r="B268" s="13">
        <v>25970</v>
      </c>
      <c r="C268" s="46">
        <f t="shared" si="5"/>
        <v>57</v>
      </c>
    </row>
    <row r="269" spans="1:3" ht="12.75">
      <c r="A269" s="2">
        <v>38985</v>
      </c>
      <c r="B269" s="13">
        <v>26000</v>
      </c>
      <c r="C269" s="46">
        <f t="shared" si="5"/>
        <v>30</v>
      </c>
    </row>
    <row r="270" spans="1:3" ht="12.75">
      <c r="A270" s="2">
        <v>38986</v>
      </c>
      <c r="B270" s="13">
        <v>26050</v>
      </c>
      <c r="C270" s="46">
        <f t="shared" si="5"/>
        <v>50</v>
      </c>
    </row>
    <row r="271" spans="1:3" ht="12.75">
      <c r="A271" s="2">
        <v>38987</v>
      </c>
      <c r="B271" s="13">
        <v>26100</v>
      </c>
      <c r="C271" s="46">
        <f t="shared" si="5"/>
        <v>50</v>
      </c>
    </row>
    <row r="272" spans="1:3" ht="12.75">
      <c r="A272" s="2">
        <v>38988</v>
      </c>
      <c r="B272" s="13">
        <v>26200</v>
      </c>
      <c r="C272" s="46">
        <f t="shared" si="5"/>
        <v>100</v>
      </c>
    </row>
    <row r="273" spans="1:3" ht="12.75">
      <c r="A273" s="2">
        <v>38989</v>
      </c>
      <c r="B273" s="13">
        <v>26300</v>
      </c>
      <c r="C273" s="46">
        <f t="shared" si="5"/>
        <v>100</v>
      </c>
    </row>
    <row r="274" spans="1:3" ht="12.75">
      <c r="A274" s="2">
        <v>38990</v>
      </c>
      <c r="B274" s="13">
        <v>26350.9</v>
      </c>
      <c r="C274" s="46">
        <f t="shared" si="5"/>
        <v>50.900000000001455</v>
      </c>
    </row>
    <row r="275" spans="1:3" ht="12.75">
      <c r="A275" s="50">
        <v>38991</v>
      </c>
      <c r="B275" s="51">
        <v>26440.9</v>
      </c>
      <c r="C275" s="51">
        <f t="shared" si="5"/>
        <v>90</v>
      </c>
    </row>
    <row r="276" spans="1:3" ht="12.75">
      <c r="A276" s="50">
        <v>38992</v>
      </c>
      <c r="B276" s="51">
        <v>26480</v>
      </c>
      <c r="C276" s="51">
        <f t="shared" si="5"/>
        <v>39.099999999998545</v>
      </c>
    </row>
    <row r="277" spans="1:3" ht="12.75">
      <c r="A277" s="50">
        <v>38993</v>
      </c>
      <c r="B277" s="51">
        <v>26520</v>
      </c>
      <c r="C277" s="51">
        <f t="shared" si="5"/>
        <v>40</v>
      </c>
    </row>
    <row r="278" spans="1:3" ht="12.75">
      <c r="A278" s="50">
        <v>38994</v>
      </c>
      <c r="B278" s="51">
        <v>26537</v>
      </c>
      <c r="C278" s="51">
        <f t="shared" si="5"/>
        <v>17</v>
      </c>
    </row>
    <row r="279" spans="1:3" ht="12.75">
      <c r="A279" s="50">
        <v>38995</v>
      </c>
      <c r="B279" s="51">
        <v>26600</v>
      </c>
      <c r="C279" s="51">
        <f t="shared" si="5"/>
        <v>63</v>
      </c>
    </row>
    <row r="280" spans="1:3" ht="12.75">
      <c r="A280" s="50">
        <v>38996</v>
      </c>
      <c r="B280" s="51">
        <v>26650</v>
      </c>
      <c r="C280" s="51">
        <f t="shared" si="5"/>
        <v>50</v>
      </c>
    </row>
    <row r="281" spans="1:3" ht="12.75">
      <c r="A281" s="50">
        <v>38997</v>
      </c>
      <c r="B281" s="51">
        <v>26700</v>
      </c>
      <c r="C281" s="51">
        <f t="shared" si="5"/>
        <v>50</v>
      </c>
    </row>
    <row r="282" spans="1:3" ht="12.75">
      <c r="A282" s="50">
        <v>38998</v>
      </c>
      <c r="B282" s="51">
        <v>26800</v>
      </c>
      <c r="C282" s="51">
        <f t="shared" si="5"/>
        <v>100</v>
      </c>
    </row>
    <row r="283" spans="1:3" ht="12.75">
      <c r="A283" s="50">
        <v>38999</v>
      </c>
      <c r="B283" s="51">
        <v>26909</v>
      </c>
      <c r="C283" s="51">
        <f t="shared" si="5"/>
        <v>109</v>
      </c>
    </row>
    <row r="284" spans="1:3" ht="12.75">
      <c r="A284" s="50">
        <v>39000</v>
      </c>
      <c r="B284" s="51">
        <v>26950</v>
      </c>
      <c r="C284" s="51">
        <f t="shared" si="5"/>
        <v>41</v>
      </c>
    </row>
    <row r="285" spans="1:3" ht="12.75">
      <c r="A285" s="50">
        <v>39001</v>
      </c>
      <c r="B285" s="51">
        <v>27010</v>
      </c>
      <c r="C285" s="51">
        <f t="shared" si="5"/>
        <v>60</v>
      </c>
    </row>
    <row r="286" spans="1:3" ht="12.75">
      <c r="A286" s="50">
        <v>39002</v>
      </c>
      <c r="B286" s="51">
        <v>27090</v>
      </c>
      <c r="C286" s="51">
        <f>B286-B285</f>
        <v>80</v>
      </c>
    </row>
    <row r="287" spans="1:3" ht="12.75">
      <c r="A287" s="50">
        <v>39003</v>
      </c>
      <c r="B287" s="51">
        <v>27150</v>
      </c>
      <c r="C287" s="51">
        <f>B287-B286</f>
        <v>60</v>
      </c>
    </row>
    <row r="288" spans="1:3" ht="12.75">
      <c r="A288" s="50">
        <v>39004</v>
      </c>
      <c r="B288" s="51">
        <v>27240</v>
      </c>
      <c r="C288" s="51">
        <f>B288-B287</f>
        <v>90</v>
      </c>
    </row>
    <row r="289" spans="1:3" ht="12.75">
      <c r="A289" s="50">
        <v>39005</v>
      </c>
      <c r="B289" s="51">
        <v>27300</v>
      </c>
      <c r="C289" s="51">
        <f aca="true" t="shared" si="6" ref="C289:C352">B289-B288</f>
        <v>60</v>
      </c>
    </row>
    <row r="290" spans="1:3" ht="12.75">
      <c r="A290" s="50">
        <v>39006</v>
      </c>
      <c r="B290" s="51">
        <v>27350</v>
      </c>
      <c r="C290" s="51">
        <f t="shared" si="6"/>
        <v>50</v>
      </c>
    </row>
    <row r="291" spans="1:3" ht="12.75">
      <c r="A291" s="50">
        <v>39007</v>
      </c>
      <c r="B291" s="51">
        <v>27400</v>
      </c>
      <c r="C291" s="51">
        <f t="shared" si="6"/>
        <v>50</v>
      </c>
    </row>
    <row r="292" spans="1:3" ht="12.75">
      <c r="A292" s="50">
        <v>39008</v>
      </c>
      <c r="B292" s="51">
        <v>27450</v>
      </c>
      <c r="C292" s="51">
        <f t="shared" si="6"/>
        <v>50</v>
      </c>
    </row>
    <row r="293" spans="1:3" ht="12.75">
      <c r="A293" s="50">
        <v>39009</v>
      </c>
      <c r="B293" s="51">
        <v>27500</v>
      </c>
      <c r="C293" s="51">
        <f t="shared" si="6"/>
        <v>50</v>
      </c>
    </row>
    <row r="294" spans="1:3" ht="12.75">
      <c r="A294" s="50">
        <v>39010</v>
      </c>
      <c r="B294" s="51">
        <v>27580</v>
      </c>
      <c r="C294" s="51">
        <f t="shared" si="6"/>
        <v>80</v>
      </c>
    </row>
    <row r="295" spans="1:3" ht="12.75">
      <c r="A295" s="50">
        <v>39011</v>
      </c>
      <c r="B295" s="51">
        <v>27664</v>
      </c>
      <c r="C295" s="51">
        <f t="shared" si="6"/>
        <v>84</v>
      </c>
    </row>
    <row r="296" spans="1:3" ht="12.75">
      <c r="A296" s="50">
        <v>39012</v>
      </c>
      <c r="B296" s="51">
        <v>27700</v>
      </c>
      <c r="C296" s="51">
        <f t="shared" si="6"/>
        <v>36</v>
      </c>
    </row>
    <row r="297" spans="1:3" ht="12.75">
      <c r="A297" s="50">
        <v>39013</v>
      </c>
      <c r="B297" s="51">
        <v>27750</v>
      </c>
      <c r="C297" s="51">
        <f t="shared" si="6"/>
        <v>50</v>
      </c>
    </row>
    <row r="298" spans="1:3" ht="12.75">
      <c r="A298" s="50">
        <v>39014</v>
      </c>
      <c r="B298" s="51">
        <v>27800</v>
      </c>
      <c r="C298" s="51">
        <f t="shared" si="6"/>
        <v>50</v>
      </c>
    </row>
    <row r="299" spans="1:3" ht="12.75">
      <c r="A299" s="50">
        <v>39015</v>
      </c>
      <c r="B299" s="51">
        <v>27850</v>
      </c>
      <c r="C299" s="51">
        <f t="shared" si="6"/>
        <v>50</v>
      </c>
    </row>
    <row r="300" spans="1:3" ht="12.75">
      <c r="A300" s="50">
        <v>39016</v>
      </c>
      <c r="B300" s="51">
        <v>27924</v>
      </c>
      <c r="C300" s="51">
        <f t="shared" si="6"/>
        <v>74</v>
      </c>
    </row>
    <row r="301" spans="1:3" ht="12.75">
      <c r="A301" s="50">
        <v>39017</v>
      </c>
      <c r="B301" s="51">
        <v>27960</v>
      </c>
      <c r="C301" s="51">
        <f t="shared" si="6"/>
        <v>36</v>
      </c>
    </row>
    <row r="302" spans="1:3" ht="12.75">
      <c r="A302" s="50">
        <v>39018</v>
      </c>
      <c r="B302" s="51">
        <v>28000</v>
      </c>
      <c r="C302" s="51">
        <f t="shared" si="6"/>
        <v>40</v>
      </c>
    </row>
    <row r="303" spans="1:3" ht="12.75">
      <c r="A303" s="50">
        <v>39019</v>
      </c>
      <c r="B303" s="51">
        <v>28040</v>
      </c>
      <c r="C303" s="51">
        <f t="shared" si="6"/>
        <v>40</v>
      </c>
    </row>
    <row r="304" spans="1:3" ht="12.75">
      <c r="A304" s="50">
        <v>39020</v>
      </c>
      <c r="B304" s="51">
        <v>28080</v>
      </c>
      <c r="C304" s="51">
        <f t="shared" si="6"/>
        <v>40</v>
      </c>
    </row>
    <row r="305" spans="1:3" ht="12.75">
      <c r="A305" s="50">
        <v>39021</v>
      </c>
      <c r="B305" s="51">
        <v>28130</v>
      </c>
      <c r="C305" s="51">
        <f t="shared" si="6"/>
        <v>50</v>
      </c>
    </row>
    <row r="306" spans="1:3" ht="12.75">
      <c r="A306" s="2">
        <v>39022</v>
      </c>
      <c r="B306" s="13">
        <v>28174</v>
      </c>
      <c r="C306" s="46">
        <f t="shared" si="6"/>
        <v>44</v>
      </c>
    </row>
    <row r="307" spans="1:3" ht="12.75">
      <c r="A307" s="2">
        <v>39023</v>
      </c>
      <c r="B307" s="13">
        <v>28200</v>
      </c>
      <c r="C307" s="46">
        <f t="shared" si="6"/>
        <v>26</v>
      </c>
    </row>
    <row r="308" spans="1:3" ht="12.75">
      <c r="A308" s="2">
        <v>39024</v>
      </c>
      <c r="B308" s="13">
        <v>28250</v>
      </c>
      <c r="C308" s="46">
        <f t="shared" si="6"/>
        <v>50</v>
      </c>
    </row>
    <row r="309" spans="1:3" ht="12.75">
      <c r="A309" s="2">
        <v>39025</v>
      </c>
      <c r="B309" s="13">
        <v>28300</v>
      </c>
      <c r="C309" s="46">
        <f t="shared" si="6"/>
        <v>50</v>
      </c>
    </row>
    <row r="310" spans="1:3" ht="12.75">
      <c r="A310" s="2">
        <v>39026</v>
      </c>
      <c r="B310" s="13">
        <v>28360</v>
      </c>
      <c r="C310" s="46">
        <f t="shared" si="6"/>
        <v>60</v>
      </c>
    </row>
    <row r="311" spans="1:3" ht="12.75">
      <c r="A311" s="2">
        <v>39027</v>
      </c>
      <c r="B311" s="13">
        <v>28400</v>
      </c>
      <c r="C311" s="46">
        <f t="shared" si="6"/>
        <v>40</v>
      </c>
    </row>
    <row r="312" spans="1:3" ht="12.75">
      <c r="A312" s="2">
        <v>39028</v>
      </c>
      <c r="B312" s="13">
        <v>28440</v>
      </c>
      <c r="C312" s="46">
        <f t="shared" si="6"/>
        <v>40</v>
      </c>
    </row>
    <row r="313" spans="1:3" ht="12.75">
      <c r="A313" s="2">
        <v>39029</v>
      </c>
      <c r="B313" s="13">
        <v>28480</v>
      </c>
      <c r="C313" s="46">
        <f t="shared" si="6"/>
        <v>40</v>
      </c>
    </row>
    <row r="314" spans="1:3" ht="12.75">
      <c r="A314" s="2">
        <v>39030</v>
      </c>
      <c r="B314" s="13">
        <v>28520</v>
      </c>
      <c r="C314" s="46">
        <f t="shared" si="6"/>
        <v>40</v>
      </c>
    </row>
    <row r="315" spans="1:3" ht="12.75">
      <c r="A315" s="2">
        <v>39031</v>
      </c>
      <c r="B315" s="13">
        <v>28560</v>
      </c>
      <c r="C315" s="46">
        <f t="shared" si="6"/>
        <v>40</v>
      </c>
    </row>
    <row r="316" spans="1:3" ht="12.75">
      <c r="A316" s="2">
        <v>39032</v>
      </c>
      <c r="B316" s="13">
        <v>28600</v>
      </c>
      <c r="C316" s="46">
        <f t="shared" si="6"/>
        <v>40</v>
      </c>
    </row>
    <row r="317" spans="1:3" ht="12.75">
      <c r="A317" s="2">
        <v>39033</v>
      </c>
      <c r="B317" s="13">
        <v>28640</v>
      </c>
      <c r="C317" s="46">
        <f t="shared" si="6"/>
        <v>40</v>
      </c>
    </row>
    <row r="318" spans="1:3" ht="12.75">
      <c r="A318" s="2">
        <v>39034</v>
      </c>
      <c r="B318" s="13">
        <v>28680</v>
      </c>
      <c r="C318" s="46">
        <f t="shared" si="6"/>
        <v>40</v>
      </c>
    </row>
    <row r="319" spans="1:3" ht="12.75">
      <c r="A319" s="2">
        <v>39035</v>
      </c>
      <c r="B319" s="13">
        <v>28700</v>
      </c>
      <c r="C319" s="46">
        <f t="shared" si="6"/>
        <v>20</v>
      </c>
    </row>
    <row r="320" spans="1:3" ht="12.75">
      <c r="A320" s="2">
        <v>39036</v>
      </c>
      <c r="B320" s="13">
        <v>28720</v>
      </c>
      <c r="C320" s="46">
        <f t="shared" si="6"/>
        <v>20</v>
      </c>
    </row>
    <row r="321" spans="1:3" ht="12.75">
      <c r="A321" s="2">
        <v>39037</v>
      </c>
      <c r="B321" s="13">
        <v>28735</v>
      </c>
      <c r="C321" s="46">
        <f t="shared" si="6"/>
        <v>15</v>
      </c>
    </row>
    <row r="322" spans="1:3" ht="12.75">
      <c r="A322" s="2">
        <v>39038</v>
      </c>
      <c r="B322" s="13">
        <v>28760</v>
      </c>
      <c r="C322" s="46">
        <f t="shared" si="6"/>
        <v>25</v>
      </c>
    </row>
    <row r="323" spans="1:3" ht="12.75">
      <c r="A323" s="2">
        <v>39039</v>
      </c>
      <c r="B323" s="13">
        <v>28780</v>
      </c>
      <c r="C323" s="46">
        <f t="shared" si="6"/>
        <v>20</v>
      </c>
    </row>
    <row r="324" spans="1:3" ht="12.75">
      <c r="A324" s="2">
        <v>39040</v>
      </c>
      <c r="B324" s="13">
        <v>28820</v>
      </c>
      <c r="C324" s="46">
        <f t="shared" si="6"/>
        <v>40</v>
      </c>
    </row>
    <row r="325" spans="1:3" ht="12.75">
      <c r="A325" s="2">
        <v>39041</v>
      </c>
      <c r="B325" s="13">
        <v>28850</v>
      </c>
      <c r="C325" s="46">
        <f t="shared" si="6"/>
        <v>30</v>
      </c>
    </row>
    <row r="326" spans="1:3" ht="12.75">
      <c r="A326" s="2">
        <v>39042</v>
      </c>
      <c r="B326" s="13">
        <v>28860</v>
      </c>
      <c r="C326" s="46">
        <f t="shared" si="6"/>
        <v>10</v>
      </c>
    </row>
    <row r="327" spans="1:3" ht="12.75">
      <c r="A327" s="2">
        <v>39043</v>
      </c>
      <c r="B327" s="13">
        <v>28890</v>
      </c>
      <c r="C327" s="46">
        <f t="shared" si="6"/>
        <v>30</v>
      </c>
    </row>
    <row r="328" spans="1:3" ht="12.75">
      <c r="A328" s="2">
        <v>39044</v>
      </c>
      <c r="B328" s="13">
        <v>28900</v>
      </c>
      <c r="C328" s="46">
        <f t="shared" si="6"/>
        <v>10</v>
      </c>
    </row>
    <row r="329" spans="1:3" ht="12.75">
      <c r="A329" s="2">
        <v>39045</v>
      </c>
      <c r="B329" s="13">
        <v>28913</v>
      </c>
      <c r="C329" s="46">
        <f t="shared" si="6"/>
        <v>13</v>
      </c>
    </row>
    <row r="330" spans="1:3" ht="12.75">
      <c r="A330" s="2">
        <v>39046</v>
      </c>
      <c r="B330" s="13">
        <v>28920</v>
      </c>
      <c r="C330" s="46">
        <f t="shared" si="6"/>
        <v>7</v>
      </c>
    </row>
    <row r="331" spans="1:3" ht="12.75">
      <c r="A331" s="2">
        <v>39047</v>
      </c>
      <c r="B331" s="13">
        <v>28940</v>
      </c>
      <c r="C331" s="46">
        <f t="shared" si="6"/>
        <v>20</v>
      </c>
    </row>
    <row r="332" spans="1:3" ht="12.75">
      <c r="A332" s="2">
        <v>39048</v>
      </c>
      <c r="B332" s="13">
        <v>28950</v>
      </c>
      <c r="C332" s="46">
        <f t="shared" si="6"/>
        <v>10</v>
      </c>
    </row>
    <row r="333" spans="1:3" ht="12.75">
      <c r="A333" s="2">
        <v>39049</v>
      </c>
      <c r="B333" s="13">
        <v>28990</v>
      </c>
      <c r="C333" s="46">
        <f t="shared" si="6"/>
        <v>40</v>
      </c>
    </row>
    <row r="334" spans="1:3" ht="12.75">
      <c r="A334" s="2">
        <v>39050</v>
      </c>
      <c r="B334" s="13">
        <v>29020</v>
      </c>
      <c r="C334" s="46">
        <f t="shared" si="6"/>
        <v>30</v>
      </c>
    </row>
    <row r="335" spans="1:3" ht="12.75">
      <c r="A335" s="2">
        <v>39051</v>
      </c>
      <c r="B335" s="13">
        <v>29064</v>
      </c>
      <c r="C335" s="46">
        <f t="shared" si="6"/>
        <v>44</v>
      </c>
    </row>
    <row r="336" spans="1:3" ht="12.75">
      <c r="A336" s="50">
        <v>39052</v>
      </c>
      <c r="B336" s="51">
        <v>29100</v>
      </c>
      <c r="C336" s="51">
        <f t="shared" si="6"/>
        <v>36</v>
      </c>
    </row>
    <row r="337" spans="1:3" ht="12.75">
      <c r="A337" s="50">
        <v>39053</v>
      </c>
      <c r="B337" s="51">
        <v>29130</v>
      </c>
      <c r="C337" s="51">
        <f t="shared" si="6"/>
        <v>30</v>
      </c>
    </row>
    <row r="338" spans="1:3" ht="12.75">
      <c r="A338" s="50">
        <v>39054</v>
      </c>
      <c r="B338" s="51">
        <v>29178</v>
      </c>
      <c r="C338" s="51">
        <f t="shared" si="6"/>
        <v>48</v>
      </c>
    </row>
    <row r="339" spans="1:3" ht="12.75">
      <c r="A339" s="50">
        <v>39055</v>
      </c>
      <c r="B339" s="51">
        <v>29200</v>
      </c>
      <c r="C339" s="51">
        <f t="shared" si="6"/>
        <v>22</v>
      </c>
    </row>
    <row r="340" spans="1:3" ht="12.75">
      <c r="A340" s="50">
        <v>39056</v>
      </c>
      <c r="B340" s="51">
        <v>29220</v>
      </c>
      <c r="C340" s="51">
        <f t="shared" si="6"/>
        <v>20</v>
      </c>
    </row>
    <row r="341" spans="1:3" ht="12.75">
      <c r="A341" s="50">
        <v>39057</v>
      </c>
      <c r="B341" s="51">
        <v>29257</v>
      </c>
      <c r="C341" s="51">
        <f t="shared" si="6"/>
        <v>37</v>
      </c>
    </row>
    <row r="342" spans="1:3" ht="12.75">
      <c r="A342" s="50">
        <v>39058</v>
      </c>
      <c r="B342" s="51">
        <v>29265</v>
      </c>
      <c r="C342" s="51">
        <f t="shared" si="6"/>
        <v>8</v>
      </c>
    </row>
    <row r="343" spans="1:3" ht="12.75">
      <c r="A343" s="50">
        <v>39059</v>
      </c>
      <c r="B343" s="51">
        <v>29275</v>
      </c>
      <c r="C343" s="51">
        <f t="shared" si="6"/>
        <v>10</v>
      </c>
    </row>
    <row r="344" spans="1:3" ht="12.75">
      <c r="A344" s="50">
        <v>39060</v>
      </c>
      <c r="B344" s="51">
        <v>29280</v>
      </c>
      <c r="C344" s="51">
        <f t="shared" si="6"/>
        <v>5</v>
      </c>
    </row>
    <row r="345" spans="1:3" ht="12.75">
      <c r="A345" s="50">
        <v>39061</v>
      </c>
      <c r="B345" s="51">
        <v>29288</v>
      </c>
      <c r="C345" s="51">
        <f t="shared" si="6"/>
        <v>8</v>
      </c>
    </row>
    <row r="346" spans="1:3" ht="12.75">
      <c r="A346" s="50">
        <v>39062</v>
      </c>
      <c r="B346" s="51">
        <v>29297</v>
      </c>
      <c r="C346" s="51">
        <f t="shared" si="6"/>
        <v>9</v>
      </c>
    </row>
    <row r="347" spans="1:3" ht="12.75">
      <c r="A347" s="50">
        <v>39063</v>
      </c>
      <c r="B347" s="51">
        <v>29309</v>
      </c>
      <c r="C347" s="51">
        <f t="shared" si="6"/>
        <v>12</v>
      </c>
    </row>
    <row r="348" spans="1:3" ht="12.75">
      <c r="A348" s="50">
        <v>39064</v>
      </c>
      <c r="B348" s="51">
        <v>29350</v>
      </c>
      <c r="C348" s="51">
        <f t="shared" si="6"/>
        <v>41</v>
      </c>
    </row>
    <row r="349" spans="1:3" ht="12.75">
      <c r="A349" s="50">
        <v>39065</v>
      </c>
      <c r="B349" s="51">
        <v>29370</v>
      </c>
      <c r="C349" s="51">
        <f t="shared" si="6"/>
        <v>20</v>
      </c>
    </row>
    <row r="350" spans="1:3" ht="12.75">
      <c r="A350" s="50">
        <v>39066</v>
      </c>
      <c r="B350" s="51">
        <v>29390</v>
      </c>
      <c r="C350" s="51">
        <f t="shared" si="6"/>
        <v>20</v>
      </c>
    </row>
    <row r="351" spans="1:3" ht="12.75">
      <c r="A351" s="50">
        <v>39067</v>
      </c>
      <c r="B351" s="51">
        <v>29426</v>
      </c>
      <c r="C351" s="51">
        <f t="shared" si="6"/>
        <v>36</v>
      </c>
    </row>
    <row r="352" spans="1:3" ht="12.75">
      <c r="A352" s="50">
        <v>39068</v>
      </c>
      <c r="B352" s="51">
        <v>29435</v>
      </c>
      <c r="C352" s="51">
        <f t="shared" si="6"/>
        <v>9</v>
      </c>
    </row>
    <row r="353" spans="1:3" ht="12.75">
      <c r="A353" s="50">
        <v>39069</v>
      </c>
      <c r="B353" s="51">
        <v>29450</v>
      </c>
      <c r="C353" s="51">
        <f>B353-B352</f>
        <v>15</v>
      </c>
    </row>
    <row r="354" spans="1:3" ht="12.75">
      <c r="A354" s="50">
        <v>39070</v>
      </c>
      <c r="B354" s="51">
        <v>29479</v>
      </c>
      <c r="C354" s="51">
        <f>B354-B353</f>
        <v>29</v>
      </c>
    </row>
    <row r="355" spans="1:3" ht="12.75">
      <c r="A355" s="50">
        <v>39071</v>
      </c>
      <c r="B355" s="51">
        <v>29525</v>
      </c>
      <c r="C355" s="51">
        <f>B355-B354</f>
        <v>46</v>
      </c>
    </row>
    <row r="356" spans="1:3" ht="12.75">
      <c r="A356" s="50">
        <v>39072</v>
      </c>
      <c r="B356" s="51">
        <v>29550</v>
      </c>
      <c r="C356" s="51">
        <f aca="true" t="shared" si="7" ref="C356:C366">B356-B355</f>
        <v>25</v>
      </c>
    </row>
    <row r="357" spans="1:3" ht="12.75">
      <c r="A357" s="50">
        <v>39073</v>
      </c>
      <c r="B357" s="51">
        <v>29590</v>
      </c>
      <c r="C357" s="51">
        <f t="shared" si="7"/>
        <v>40</v>
      </c>
    </row>
    <row r="358" spans="1:3" ht="12.75">
      <c r="A358" s="50">
        <v>39074</v>
      </c>
      <c r="B358" s="51">
        <v>29630</v>
      </c>
      <c r="C358" s="51">
        <f t="shared" si="7"/>
        <v>40</v>
      </c>
    </row>
    <row r="359" spans="1:3" ht="12.75">
      <c r="A359" s="50">
        <v>39075</v>
      </c>
      <c r="B359" s="51">
        <v>29650</v>
      </c>
      <c r="C359" s="51">
        <f t="shared" si="7"/>
        <v>20</v>
      </c>
    </row>
    <row r="360" spans="1:3" ht="12.75">
      <c r="A360" s="50">
        <v>39076</v>
      </c>
      <c r="B360" s="51">
        <v>29677</v>
      </c>
      <c r="C360" s="51">
        <f t="shared" si="7"/>
        <v>27</v>
      </c>
    </row>
    <row r="361" spans="1:3" ht="12.75">
      <c r="A361" s="50">
        <v>39077</v>
      </c>
      <c r="B361" s="51">
        <v>29700</v>
      </c>
      <c r="C361" s="51">
        <f t="shared" si="7"/>
        <v>23</v>
      </c>
    </row>
    <row r="362" spans="1:3" ht="12.75">
      <c r="A362" s="50">
        <v>39078</v>
      </c>
      <c r="B362" s="51">
        <v>29730</v>
      </c>
      <c r="C362" s="51">
        <f t="shared" si="7"/>
        <v>30</v>
      </c>
    </row>
    <row r="363" spans="1:3" ht="12.75">
      <c r="A363" s="50">
        <v>39079</v>
      </c>
      <c r="B363" s="51">
        <v>29760</v>
      </c>
      <c r="C363" s="51">
        <f t="shared" si="7"/>
        <v>30</v>
      </c>
    </row>
    <row r="364" spans="1:3" ht="12.75">
      <c r="A364" s="50">
        <v>39080</v>
      </c>
      <c r="B364" s="51">
        <v>29780</v>
      </c>
      <c r="C364" s="51">
        <f t="shared" si="7"/>
        <v>20</v>
      </c>
    </row>
    <row r="365" spans="1:3" ht="12.75">
      <c r="A365" s="50">
        <v>39081</v>
      </c>
      <c r="B365" s="51">
        <v>29800</v>
      </c>
      <c r="C365" s="51">
        <f t="shared" si="7"/>
        <v>20</v>
      </c>
    </row>
    <row r="366" spans="1:3" ht="12.75">
      <c r="A366" s="50">
        <v>39082</v>
      </c>
      <c r="B366" s="51">
        <v>29820</v>
      </c>
      <c r="C366" s="51">
        <f t="shared" si="7"/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H366"/>
  <sheetViews>
    <sheetView workbookViewId="0" topLeftCell="A1">
      <selection activeCell="H114" sqref="H114"/>
    </sheetView>
  </sheetViews>
  <sheetFormatPr defaultColWidth="11.421875" defaultRowHeight="12.75"/>
  <cols>
    <col min="1" max="1" width="10.140625" style="3" bestFit="1" customWidth="1"/>
    <col min="2" max="2" width="16.8515625" style="4" bestFit="1" customWidth="1"/>
    <col min="3" max="3" width="11.00390625" style="138" bestFit="1" customWidth="1"/>
    <col min="6" max="6" width="13.28125" style="0" customWidth="1"/>
    <col min="7" max="7" width="7.28125" style="0" bestFit="1" customWidth="1"/>
  </cols>
  <sheetData>
    <row r="1" spans="1:7" ht="12.75">
      <c r="A1" s="11" t="s">
        <v>0</v>
      </c>
      <c r="B1" s="12" t="s">
        <v>3</v>
      </c>
      <c r="C1" s="139" t="s">
        <v>1</v>
      </c>
      <c r="E1" s="10"/>
      <c r="F1" s="18" t="s">
        <v>5</v>
      </c>
      <c r="G1" s="5"/>
    </row>
    <row r="2" spans="1:7" ht="12.75">
      <c r="A2" s="43">
        <v>39083</v>
      </c>
      <c r="B2" s="44">
        <v>29825</v>
      </c>
      <c r="C2" s="140">
        <f>B2-'Einspeisung 2006'!B366</f>
        <v>5</v>
      </c>
      <c r="E2" s="15" t="s">
        <v>2</v>
      </c>
      <c r="F2" s="17">
        <f>SUM(C2:C366)</f>
        <v>29019.97</v>
      </c>
      <c r="G2" s="5"/>
    </row>
    <row r="3" spans="1:7" ht="12.75">
      <c r="A3" s="43">
        <v>39084</v>
      </c>
      <c r="B3" s="44">
        <v>29840</v>
      </c>
      <c r="C3" s="140">
        <f>B3-B2</f>
        <v>15</v>
      </c>
      <c r="E3" s="5"/>
      <c r="F3" s="5"/>
      <c r="G3" s="6"/>
    </row>
    <row r="4" spans="1:8" ht="12.75">
      <c r="A4" s="43">
        <v>39085</v>
      </c>
      <c r="B4" s="44">
        <v>29851</v>
      </c>
      <c r="C4" s="140">
        <f>B4-B3</f>
        <v>11</v>
      </c>
      <c r="E4" s="5"/>
      <c r="F4" s="5"/>
      <c r="G4" s="5"/>
      <c r="H4" s="5"/>
    </row>
    <row r="5" spans="1:8" ht="12.75">
      <c r="A5" s="43">
        <v>39086</v>
      </c>
      <c r="B5" s="44">
        <v>29870</v>
      </c>
      <c r="C5" s="140">
        <f aca="true" t="shared" si="0" ref="C5:C68">B5-B4</f>
        <v>19</v>
      </c>
      <c r="E5" s="5"/>
      <c r="F5" s="5"/>
      <c r="G5" s="5"/>
      <c r="H5" s="5"/>
    </row>
    <row r="6" spans="1:7" ht="12.75">
      <c r="A6" s="43">
        <v>39087</v>
      </c>
      <c r="B6" s="44">
        <v>29900</v>
      </c>
      <c r="C6" s="140">
        <f t="shared" si="0"/>
        <v>30</v>
      </c>
      <c r="E6" s="5"/>
      <c r="F6" s="5"/>
      <c r="G6" s="5"/>
    </row>
    <row r="7" spans="1:3" ht="12.75">
      <c r="A7" s="43">
        <v>39088</v>
      </c>
      <c r="B7" s="44">
        <v>29920</v>
      </c>
      <c r="C7" s="140">
        <f t="shared" si="0"/>
        <v>20</v>
      </c>
    </row>
    <row r="8" spans="1:3" ht="12.75">
      <c r="A8" s="43">
        <v>39089</v>
      </c>
      <c r="B8" s="44">
        <v>29930</v>
      </c>
      <c r="C8" s="140">
        <f t="shared" si="0"/>
        <v>10</v>
      </c>
    </row>
    <row r="9" spans="1:3" ht="12.75">
      <c r="A9" s="43">
        <v>39090</v>
      </c>
      <c r="B9" s="44">
        <v>29933</v>
      </c>
      <c r="C9" s="140">
        <f t="shared" si="0"/>
        <v>3</v>
      </c>
    </row>
    <row r="10" spans="1:3" ht="12.75">
      <c r="A10" s="43">
        <v>39091</v>
      </c>
      <c r="B10" s="44">
        <v>29940</v>
      </c>
      <c r="C10" s="140">
        <f t="shared" si="0"/>
        <v>7</v>
      </c>
    </row>
    <row r="11" spans="1:3" ht="12.75">
      <c r="A11" s="43">
        <v>39092</v>
      </c>
      <c r="B11" s="44">
        <v>29960</v>
      </c>
      <c r="C11" s="140">
        <f t="shared" si="0"/>
        <v>20</v>
      </c>
    </row>
    <row r="12" spans="1:3" ht="12.75">
      <c r="A12" s="43">
        <v>39093</v>
      </c>
      <c r="B12" s="44">
        <v>29980</v>
      </c>
      <c r="C12" s="140">
        <f t="shared" si="0"/>
        <v>20</v>
      </c>
    </row>
    <row r="13" spans="1:5" ht="12.75">
      <c r="A13" s="43">
        <v>39094</v>
      </c>
      <c r="B13" s="44">
        <v>29990</v>
      </c>
      <c r="C13" s="140">
        <f t="shared" si="0"/>
        <v>10</v>
      </c>
      <c r="E13" s="7"/>
    </row>
    <row r="14" spans="1:3" ht="12.75">
      <c r="A14" s="43">
        <v>39095</v>
      </c>
      <c r="B14" s="44">
        <v>30025</v>
      </c>
      <c r="C14" s="140">
        <f t="shared" si="0"/>
        <v>35</v>
      </c>
    </row>
    <row r="15" spans="1:3" ht="12.75">
      <c r="A15" s="43">
        <v>39096</v>
      </c>
      <c r="B15" s="44">
        <v>30050</v>
      </c>
      <c r="C15" s="140">
        <f t="shared" si="0"/>
        <v>25</v>
      </c>
    </row>
    <row r="16" spans="1:3" ht="12.75">
      <c r="A16" s="43">
        <v>39097</v>
      </c>
      <c r="B16" s="44">
        <v>30055</v>
      </c>
      <c r="C16" s="140">
        <f t="shared" si="0"/>
        <v>5</v>
      </c>
    </row>
    <row r="17" spans="1:3" ht="12.75">
      <c r="A17" s="43">
        <v>39098</v>
      </c>
      <c r="B17" s="44">
        <v>30060</v>
      </c>
      <c r="C17" s="140">
        <f t="shared" si="0"/>
        <v>5</v>
      </c>
    </row>
    <row r="18" spans="1:3" ht="12.75">
      <c r="A18" s="43">
        <v>39099</v>
      </c>
      <c r="B18" s="44">
        <v>30065</v>
      </c>
      <c r="C18" s="140">
        <f t="shared" si="0"/>
        <v>5</v>
      </c>
    </row>
    <row r="19" spans="1:3" ht="12.75">
      <c r="A19" s="43">
        <v>39100</v>
      </c>
      <c r="B19" s="44">
        <v>30070</v>
      </c>
      <c r="C19" s="140">
        <f t="shared" si="0"/>
        <v>5</v>
      </c>
    </row>
    <row r="20" spans="1:3" ht="12.75">
      <c r="A20" s="43">
        <v>39101</v>
      </c>
      <c r="B20" s="44">
        <v>30075</v>
      </c>
      <c r="C20" s="140">
        <f t="shared" si="0"/>
        <v>5</v>
      </c>
    </row>
    <row r="21" spans="1:3" ht="12.75">
      <c r="A21" s="43">
        <v>39102</v>
      </c>
      <c r="B21" s="44">
        <v>30078</v>
      </c>
      <c r="C21" s="140">
        <f t="shared" si="0"/>
        <v>3</v>
      </c>
    </row>
    <row r="22" spans="1:3" ht="12.75">
      <c r="A22" s="43">
        <v>39103</v>
      </c>
      <c r="B22" s="44">
        <v>30090</v>
      </c>
      <c r="C22" s="140">
        <f t="shared" si="0"/>
        <v>12</v>
      </c>
    </row>
    <row r="23" spans="1:3" ht="12.75">
      <c r="A23" s="43">
        <v>39104</v>
      </c>
      <c r="B23" s="44">
        <v>30120</v>
      </c>
      <c r="C23" s="140">
        <f t="shared" si="0"/>
        <v>30</v>
      </c>
    </row>
    <row r="24" spans="1:3" ht="12.75">
      <c r="A24" s="43">
        <v>39105</v>
      </c>
      <c r="B24" s="44">
        <v>30150</v>
      </c>
      <c r="C24" s="140">
        <f t="shared" si="0"/>
        <v>30</v>
      </c>
    </row>
    <row r="25" spans="1:3" ht="12.75">
      <c r="A25" s="43">
        <v>39106</v>
      </c>
      <c r="B25" s="44">
        <v>30160</v>
      </c>
      <c r="C25" s="140">
        <f t="shared" si="0"/>
        <v>10</v>
      </c>
    </row>
    <row r="26" spans="1:3" ht="12.75">
      <c r="A26" s="43">
        <v>39107</v>
      </c>
      <c r="B26" s="44">
        <v>30180</v>
      </c>
      <c r="C26" s="140">
        <f t="shared" si="0"/>
        <v>20</v>
      </c>
    </row>
    <row r="27" spans="1:3" ht="12.75">
      <c r="A27" s="43">
        <v>39108</v>
      </c>
      <c r="B27" s="44">
        <v>30190</v>
      </c>
      <c r="C27" s="140">
        <f t="shared" si="0"/>
        <v>10</v>
      </c>
    </row>
    <row r="28" spans="1:3" ht="12.75">
      <c r="A28" s="43">
        <v>39109</v>
      </c>
      <c r="B28" s="44">
        <v>30200</v>
      </c>
      <c r="C28" s="140">
        <f t="shared" si="0"/>
        <v>10</v>
      </c>
    </row>
    <row r="29" spans="1:3" ht="12.75">
      <c r="A29" s="43">
        <v>39110</v>
      </c>
      <c r="B29" s="44">
        <v>30220</v>
      </c>
      <c r="C29" s="140">
        <f t="shared" si="0"/>
        <v>20</v>
      </c>
    </row>
    <row r="30" spans="1:3" ht="12.75">
      <c r="A30" s="43">
        <v>39111</v>
      </c>
      <c r="B30" s="44">
        <v>30225</v>
      </c>
      <c r="C30" s="140">
        <f t="shared" si="0"/>
        <v>5</v>
      </c>
    </row>
    <row r="31" spans="1:3" ht="12.75">
      <c r="A31" s="43">
        <v>39112</v>
      </c>
      <c r="B31" s="44">
        <v>30230</v>
      </c>
      <c r="C31" s="140">
        <f t="shared" si="0"/>
        <v>5</v>
      </c>
    </row>
    <row r="32" spans="1:3" ht="12.75">
      <c r="A32" s="43">
        <v>39113</v>
      </c>
      <c r="B32" s="44">
        <v>30242</v>
      </c>
      <c r="C32" s="140">
        <f t="shared" si="0"/>
        <v>12</v>
      </c>
    </row>
    <row r="33" spans="1:3" ht="12.75">
      <c r="A33" s="2">
        <v>39114</v>
      </c>
      <c r="B33" s="13">
        <v>30260</v>
      </c>
      <c r="C33" s="141">
        <f t="shared" si="0"/>
        <v>18</v>
      </c>
    </row>
    <row r="34" spans="1:3" ht="12.75">
      <c r="A34" s="2">
        <v>39115</v>
      </c>
      <c r="B34" s="13">
        <v>30300</v>
      </c>
      <c r="C34" s="141">
        <f t="shared" si="0"/>
        <v>40</v>
      </c>
    </row>
    <row r="35" spans="1:3" ht="12.75">
      <c r="A35" s="2">
        <v>39116</v>
      </c>
      <c r="B35" s="13">
        <v>30360</v>
      </c>
      <c r="C35" s="141">
        <f t="shared" si="0"/>
        <v>60</v>
      </c>
    </row>
    <row r="36" spans="1:3" ht="12.75">
      <c r="A36" s="2">
        <v>39117</v>
      </c>
      <c r="B36" s="13">
        <v>30426</v>
      </c>
      <c r="C36" s="141">
        <f t="shared" si="0"/>
        <v>66</v>
      </c>
    </row>
    <row r="37" spans="1:3" ht="12.75">
      <c r="A37" s="2">
        <v>39118</v>
      </c>
      <c r="B37" s="13">
        <v>30430</v>
      </c>
      <c r="C37" s="141">
        <f t="shared" si="0"/>
        <v>4</v>
      </c>
    </row>
    <row r="38" spans="1:3" ht="12.75">
      <c r="A38" s="2">
        <v>39119</v>
      </c>
      <c r="B38" s="13">
        <v>30450</v>
      </c>
      <c r="C38" s="141">
        <f t="shared" si="0"/>
        <v>20</v>
      </c>
    </row>
    <row r="39" spans="1:3" ht="12.75">
      <c r="A39" s="2">
        <v>39120</v>
      </c>
      <c r="B39" s="13">
        <v>30480</v>
      </c>
      <c r="C39" s="141">
        <f t="shared" si="0"/>
        <v>30</v>
      </c>
    </row>
    <row r="40" spans="1:3" ht="12.75">
      <c r="A40" s="2">
        <v>39121</v>
      </c>
      <c r="B40" s="13">
        <v>30500</v>
      </c>
      <c r="C40" s="141">
        <f t="shared" si="0"/>
        <v>20</v>
      </c>
    </row>
    <row r="41" spans="1:3" ht="12.75">
      <c r="A41" s="2">
        <v>39122</v>
      </c>
      <c r="B41" s="13">
        <v>30538</v>
      </c>
      <c r="C41" s="141">
        <f t="shared" si="0"/>
        <v>38</v>
      </c>
    </row>
    <row r="42" spans="1:3" ht="12.75">
      <c r="A42" s="2">
        <v>39123</v>
      </c>
      <c r="B42" s="13">
        <v>30560</v>
      </c>
      <c r="C42" s="141">
        <f t="shared" si="0"/>
        <v>22</v>
      </c>
    </row>
    <row r="43" spans="1:3" ht="12.75">
      <c r="A43" s="2">
        <v>39124</v>
      </c>
      <c r="B43" s="13">
        <v>30600</v>
      </c>
      <c r="C43" s="141">
        <f t="shared" si="0"/>
        <v>40</v>
      </c>
    </row>
    <row r="44" spans="1:3" ht="12.75">
      <c r="A44" s="2">
        <v>39125</v>
      </c>
      <c r="B44" s="13">
        <v>30650</v>
      </c>
      <c r="C44" s="141">
        <f t="shared" si="0"/>
        <v>50</v>
      </c>
    </row>
    <row r="45" spans="1:3" ht="12.75">
      <c r="A45" s="2">
        <v>39126</v>
      </c>
      <c r="B45" s="13">
        <v>30700</v>
      </c>
      <c r="C45" s="141">
        <f t="shared" si="0"/>
        <v>50</v>
      </c>
    </row>
    <row r="46" spans="1:3" ht="12.75">
      <c r="A46" s="2">
        <v>39127</v>
      </c>
      <c r="B46" s="13">
        <v>30750</v>
      </c>
      <c r="C46" s="141">
        <f t="shared" si="0"/>
        <v>50</v>
      </c>
    </row>
    <row r="47" spans="1:3" ht="12.75">
      <c r="A47" s="2">
        <v>39128</v>
      </c>
      <c r="B47" s="13">
        <v>30760</v>
      </c>
      <c r="C47" s="141">
        <f t="shared" si="0"/>
        <v>10</v>
      </c>
    </row>
    <row r="48" spans="1:3" ht="12.75">
      <c r="A48" s="2">
        <v>39129</v>
      </c>
      <c r="B48" s="13">
        <v>30800</v>
      </c>
      <c r="C48" s="141">
        <f t="shared" si="0"/>
        <v>40</v>
      </c>
    </row>
    <row r="49" spans="1:3" ht="12.75">
      <c r="A49" s="2">
        <v>39130</v>
      </c>
      <c r="B49" s="13">
        <v>30889</v>
      </c>
      <c r="C49" s="141">
        <f t="shared" si="0"/>
        <v>89</v>
      </c>
    </row>
    <row r="50" spans="1:3" ht="12.75">
      <c r="A50" s="2">
        <v>39131</v>
      </c>
      <c r="B50" s="13">
        <v>30960</v>
      </c>
      <c r="C50" s="141">
        <f t="shared" si="0"/>
        <v>71</v>
      </c>
    </row>
    <row r="51" spans="1:3" ht="12.75">
      <c r="A51" s="2">
        <v>39132</v>
      </c>
      <c r="B51" s="13">
        <v>31038</v>
      </c>
      <c r="C51" s="141">
        <f t="shared" si="0"/>
        <v>78</v>
      </c>
    </row>
    <row r="52" spans="1:3" ht="12.75">
      <c r="A52" s="2">
        <v>39133</v>
      </c>
      <c r="B52" s="13">
        <v>31060</v>
      </c>
      <c r="C52" s="141">
        <f t="shared" si="0"/>
        <v>22</v>
      </c>
    </row>
    <row r="53" spans="1:3" ht="12.75">
      <c r="A53" s="2">
        <v>39134</v>
      </c>
      <c r="B53" s="13">
        <v>31117.8</v>
      </c>
      <c r="C53" s="141">
        <f t="shared" si="0"/>
        <v>57.79999999999927</v>
      </c>
    </row>
    <row r="54" spans="1:3" ht="12.75">
      <c r="A54" s="2">
        <v>39135</v>
      </c>
      <c r="B54" s="13">
        <v>31203</v>
      </c>
      <c r="C54" s="141">
        <f t="shared" si="0"/>
        <v>85.20000000000073</v>
      </c>
    </row>
    <row r="55" spans="1:3" ht="12.75">
      <c r="A55" s="2">
        <v>39136</v>
      </c>
      <c r="B55" s="13">
        <v>31290</v>
      </c>
      <c r="C55" s="141">
        <f t="shared" si="0"/>
        <v>87</v>
      </c>
    </row>
    <row r="56" spans="1:3" ht="12.75">
      <c r="A56" s="2">
        <v>39137</v>
      </c>
      <c r="B56" s="13">
        <v>31350</v>
      </c>
      <c r="C56" s="141">
        <f t="shared" si="0"/>
        <v>60</v>
      </c>
    </row>
    <row r="57" spans="1:3" ht="12.75">
      <c r="A57" s="2">
        <v>39138</v>
      </c>
      <c r="B57" s="13">
        <v>31370</v>
      </c>
      <c r="C57" s="141">
        <f t="shared" si="0"/>
        <v>20</v>
      </c>
    </row>
    <row r="58" spans="1:3" ht="12.75">
      <c r="A58" s="2">
        <v>39139</v>
      </c>
      <c r="B58" s="13">
        <v>31386</v>
      </c>
      <c r="C58" s="141">
        <f t="shared" si="0"/>
        <v>16</v>
      </c>
    </row>
    <row r="59" spans="1:3" ht="12.75">
      <c r="A59" s="2">
        <v>39140</v>
      </c>
      <c r="B59" s="13">
        <v>31399</v>
      </c>
      <c r="C59" s="141">
        <f t="shared" si="0"/>
        <v>13</v>
      </c>
    </row>
    <row r="60" spans="1:3" ht="12.75">
      <c r="A60" s="2">
        <v>39141</v>
      </c>
      <c r="B60" s="13">
        <v>31416</v>
      </c>
      <c r="C60" s="141">
        <f t="shared" si="0"/>
        <v>17</v>
      </c>
    </row>
    <row r="61" spans="1:4" ht="12.75">
      <c r="A61" s="43">
        <v>39142</v>
      </c>
      <c r="B61" s="44">
        <v>31470</v>
      </c>
      <c r="C61" s="140">
        <f t="shared" si="0"/>
        <v>54</v>
      </c>
      <c r="D61" s="117"/>
    </row>
    <row r="62" spans="1:4" ht="12.75">
      <c r="A62" s="43">
        <v>39143</v>
      </c>
      <c r="B62" s="44">
        <v>31510</v>
      </c>
      <c r="C62" s="140">
        <f t="shared" si="0"/>
        <v>40</v>
      </c>
      <c r="D62" s="117"/>
    </row>
    <row r="63" spans="1:4" ht="12.75">
      <c r="A63" s="43">
        <v>39144</v>
      </c>
      <c r="B63" s="44">
        <v>31530</v>
      </c>
      <c r="C63" s="140">
        <f t="shared" si="0"/>
        <v>20</v>
      </c>
      <c r="D63" s="117"/>
    </row>
    <row r="64" spans="1:4" ht="12.75">
      <c r="A64" s="43">
        <v>39145</v>
      </c>
      <c r="B64" s="44">
        <v>31654</v>
      </c>
      <c r="C64" s="140">
        <f t="shared" si="0"/>
        <v>124</v>
      </c>
      <c r="D64" s="117"/>
    </row>
    <row r="65" spans="1:4" ht="12.75">
      <c r="A65" s="43">
        <v>39146</v>
      </c>
      <c r="B65" s="44">
        <v>31699</v>
      </c>
      <c r="C65" s="140">
        <f t="shared" si="0"/>
        <v>45</v>
      </c>
      <c r="D65" s="117"/>
    </row>
    <row r="66" spans="1:4" ht="12.75">
      <c r="A66" s="43">
        <v>39147</v>
      </c>
      <c r="B66" s="44">
        <v>31780</v>
      </c>
      <c r="C66" s="140">
        <f t="shared" si="0"/>
        <v>81</v>
      </c>
      <c r="D66" s="117"/>
    </row>
    <row r="67" spans="1:4" ht="12.75">
      <c r="A67" s="43">
        <v>39148</v>
      </c>
      <c r="B67" s="44">
        <v>31834</v>
      </c>
      <c r="C67" s="140">
        <f t="shared" si="0"/>
        <v>54</v>
      </c>
      <c r="D67" s="117"/>
    </row>
    <row r="68" spans="1:4" ht="12.75">
      <c r="A68" s="43">
        <v>39149</v>
      </c>
      <c r="B68" s="44">
        <v>31900</v>
      </c>
      <c r="C68" s="140">
        <f t="shared" si="0"/>
        <v>66</v>
      </c>
      <c r="D68" s="117"/>
    </row>
    <row r="69" spans="1:4" ht="12.75">
      <c r="A69" s="43">
        <v>39150</v>
      </c>
      <c r="B69" s="44">
        <v>31987</v>
      </c>
      <c r="C69" s="140">
        <f aca="true" t="shared" si="1" ref="C69:C120">B69-B68</f>
        <v>87</v>
      </c>
      <c r="D69" s="117"/>
    </row>
    <row r="70" spans="1:4" ht="12.75">
      <c r="A70" s="43">
        <v>39151</v>
      </c>
      <c r="B70" s="44">
        <v>32100</v>
      </c>
      <c r="C70" s="140">
        <f t="shared" si="1"/>
        <v>113</v>
      </c>
      <c r="D70" s="117"/>
    </row>
    <row r="71" spans="1:4" ht="12.75">
      <c r="A71" s="43">
        <v>39152</v>
      </c>
      <c r="B71" s="44">
        <v>32230</v>
      </c>
      <c r="C71" s="140">
        <f t="shared" si="1"/>
        <v>130</v>
      </c>
      <c r="D71" s="117"/>
    </row>
    <row r="72" spans="1:4" ht="12.75">
      <c r="A72" s="43">
        <v>39153</v>
      </c>
      <c r="B72" s="44">
        <v>32347</v>
      </c>
      <c r="C72" s="140">
        <f t="shared" si="1"/>
        <v>117</v>
      </c>
      <c r="D72" s="117"/>
    </row>
    <row r="73" spans="1:4" ht="12.75">
      <c r="A73" s="43">
        <v>39154</v>
      </c>
      <c r="B73" s="44">
        <v>32470</v>
      </c>
      <c r="C73" s="140">
        <f t="shared" si="1"/>
        <v>123</v>
      </c>
      <c r="D73" s="117"/>
    </row>
    <row r="74" spans="1:4" ht="12.75">
      <c r="A74" s="43">
        <v>39155</v>
      </c>
      <c r="B74" s="44">
        <v>32599</v>
      </c>
      <c r="C74" s="140">
        <f t="shared" si="1"/>
        <v>129</v>
      </c>
      <c r="D74" s="117"/>
    </row>
    <row r="75" spans="1:4" ht="12.75">
      <c r="A75" s="43">
        <v>39156</v>
      </c>
      <c r="B75" s="44">
        <v>32697</v>
      </c>
      <c r="C75" s="140">
        <f t="shared" si="1"/>
        <v>98</v>
      </c>
      <c r="D75" s="117"/>
    </row>
    <row r="76" spans="1:4" ht="12.75">
      <c r="A76" s="43">
        <v>39157</v>
      </c>
      <c r="B76" s="44">
        <v>32740</v>
      </c>
      <c r="C76" s="140">
        <f t="shared" si="1"/>
        <v>43</v>
      </c>
      <c r="D76" s="117"/>
    </row>
    <row r="77" spans="1:4" ht="12.75">
      <c r="A77" s="43">
        <v>39158</v>
      </c>
      <c r="B77" s="44">
        <v>32780</v>
      </c>
      <c r="C77" s="140">
        <f t="shared" si="1"/>
        <v>40</v>
      </c>
      <c r="D77" s="117"/>
    </row>
    <row r="78" spans="1:4" ht="12.75">
      <c r="A78" s="43">
        <v>39159</v>
      </c>
      <c r="B78" s="44">
        <v>32820</v>
      </c>
      <c r="C78" s="140">
        <f t="shared" si="1"/>
        <v>40</v>
      </c>
      <c r="D78" s="117"/>
    </row>
    <row r="79" spans="1:4" ht="12.75">
      <c r="A79" s="43">
        <v>39160</v>
      </c>
      <c r="B79" s="44">
        <v>32900</v>
      </c>
      <c r="C79" s="140">
        <f t="shared" si="1"/>
        <v>80</v>
      </c>
      <c r="D79" s="117"/>
    </row>
    <row r="80" spans="1:4" ht="12.75">
      <c r="A80" s="43">
        <v>39161</v>
      </c>
      <c r="B80" s="44">
        <v>32953</v>
      </c>
      <c r="C80" s="140">
        <f t="shared" si="1"/>
        <v>53</v>
      </c>
      <c r="D80" s="117"/>
    </row>
    <row r="81" spans="1:4" ht="12.75">
      <c r="A81" s="43">
        <v>39162</v>
      </c>
      <c r="B81" s="44">
        <v>32980</v>
      </c>
      <c r="C81" s="140">
        <f t="shared" si="1"/>
        <v>27</v>
      </c>
      <c r="D81" s="117"/>
    </row>
    <row r="82" spans="1:4" ht="12.75">
      <c r="A82" s="43">
        <v>39163</v>
      </c>
      <c r="B82" s="44">
        <v>33000</v>
      </c>
      <c r="C82" s="140">
        <f t="shared" si="1"/>
        <v>20</v>
      </c>
      <c r="D82" s="117"/>
    </row>
    <row r="83" spans="1:4" ht="12.75">
      <c r="A83" s="43">
        <v>39164</v>
      </c>
      <c r="B83" s="44">
        <v>33020</v>
      </c>
      <c r="C83" s="140">
        <f t="shared" si="1"/>
        <v>20</v>
      </c>
      <c r="D83" s="117"/>
    </row>
    <row r="84" spans="1:4" ht="12.75">
      <c r="A84" s="43">
        <v>39165</v>
      </c>
      <c r="B84" s="44">
        <v>33050</v>
      </c>
      <c r="C84" s="140">
        <f t="shared" si="1"/>
        <v>30</v>
      </c>
      <c r="D84" s="117"/>
    </row>
    <row r="85" spans="1:4" ht="12.75">
      <c r="A85" s="43">
        <v>39166</v>
      </c>
      <c r="B85" s="44">
        <v>33145</v>
      </c>
      <c r="C85" s="140">
        <f t="shared" si="1"/>
        <v>95</v>
      </c>
      <c r="D85" s="117"/>
    </row>
    <row r="86" spans="1:4" ht="12.75">
      <c r="A86" s="43">
        <v>39167</v>
      </c>
      <c r="B86" s="44">
        <v>33300</v>
      </c>
      <c r="C86" s="140">
        <f t="shared" si="1"/>
        <v>155</v>
      </c>
      <c r="D86" s="117"/>
    </row>
    <row r="87" spans="1:4" ht="12.75">
      <c r="A87" s="43">
        <v>39168</v>
      </c>
      <c r="B87" s="44">
        <v>33423</v>
      </c>
      <c r="C87" s="140">
        <f t="shared" si="1"/>
        <v>123</v>
      </c>
      <c r="D87" s="117"/>
    </row>
    <row r="88" spans="1:4" ht="12.75">
      <c r="A88" s="43">
        <v>39169</v>
      </c>
      <c r="B88" s="44">
        <v>33560</v>
      </c>
      <c r="C88" s="140">
        <f t="shared" si="1"/>
        <v>137</v>
      </c>
      <c r="D88" s="117"/>
    </row>
    <row r="89" spans="1:4" ht="12.75">
      <c r="A89" s="43">
        <v>39170</v>
      </c>
      <c r="B89" s="44">
        <v>33650</v>
      </c>
      <c r="C89" s="140">
        <f t="shared" si="1"/>
        <v>90</v>
      </c>
      <c r="D89" s="117"/>
    </row>
    <row r="90" spans="1:4" ht="12.75">
      <c r="A90" s="43">
        <v>39171</v>
      </c>
      <c r="B90" s="44">
        <v>33700</v>
      </c>
      <c r="C90" s="140">
        <f t="shared" si="1"/>
        <v>50</v>
      </c>
      <c r="D90" s="117"/>
    </row>
    <row r="91" spans="1:4" ht="12.75">
      <c r="A91" s="43">
        <v>39172</v>
      </c>
      <c r="B91" s="44">
        <v>33769</v>
      </c>
      <c r="C91" s="140">
        <f t="shared" si="1"/>
        <v>69</v>
      </c>
      <c r="D91" s="117"/>
    </row>
    <row r="92" spans="1:3" ht="12.75">
      <c r="A92" s="2">
        <v>39173</v>
      </c>
      <c r="B92" s="13">
        <v>33900</v>
      </c>
      <c r="C92" s="142">
        <f t="shared" si="1"/>
        <v>131</v>
      </c>
    </row>
    <row r="93" spans="1:3" ht="12.75">
      <c r="A93" s="2">
        <v>39174</v>
      </c>
      <c r="B93" s="13">
        <v>34000</v>
      </c>
      <c r="C93" s="142">
        <f t="shared" si="1"/>
        <v>100</v>
      </c>
    </row>
    <row r="94" spans="1:3" ht="12.75">
      <c r="A94" s="2">
        <v>39175</v>
      </c>
      <c r="B94" s="13">
        <v>34150</v>
      </c>
      <c r="C94" s="142">
        <f t="shared" si="1"/>
        <v>150</v>
      </c>
    </row>
    <row r="95" spans="1:3" ht="12.75">
      <c r="A95" s="2">
        <v>39176</v>
      </c>
      <c r="B95" s="13">
        <v>34215</v>
      </c>
      <c r="C95" s="142">
        <f t="shared" si="1"/>
        <v>65</v>
      </c>
    </row>
    <row r="96" spans="1:3" ht="12.75">
      <c r="A96" s="2">
        <v>39177</v>
      </c>
      <c r="B96" s="13">
        <v>34373</v>
      </c>
      <c r="C96" s="142">
        <f t="shared" si="1"/>
        <v>158</v>
      </c>
    </row>
    <row r="97" spans="1:3" ht="12.75">
      <c r="A97" s="2">
        <v>39178</v>
      </c>
      <c r="B97" s="13">
        <v>34530</v>
      </c>
      <c r="C97" s="142">
        <f t="shared" si="1"/>
        <v>157</v>
      </c>
    </row>
    <row r="98" spans="1:3" ht="12.75">
      <c r="A98" s="2">
        <v>39179</v>
      </c>
      <c r="B98" s="13">
        <v>34668</v>
      </c>
      <c r="C98" s="142">
        <f t="shared" si="1"/>
        <v>138</v>
      </c>
    </row>
    <row r="99" spans="1:3" ht="12.75">
      <c r="A99" s="2">
        <v>39180</v>
      </c>
      <c r="B99" s="13">
        <v>34836</v>
      </c>
      <c r="C99" s="142">
        <f t="shared" si="1"/>
        <v>168</v>
      </c>
    </row>
    <row r="100" spans="1:3" ht="12.75">
      <c r="A100" s="2">
        <v>39181</v>
      </c>
      <c r="B100" s="13">
        <v>34997</v>
      </c>
      <c r="C100" s="142">
        <f t="shared" si="1"/>
        <v>161</v>
      </c>
    </row>
    <row r="101" spans="1:3" ht="12.75">
      <c r="A101" s="2">
        <v>39182</v>
      </c>
      <c r="B101" s="13">
        <v>35160</v>
      </c>
      <c r="C101" s="142">
        <f t="shared" si="1"/>
        <v>163</v>
      </c>
    </row>
    <row r="102" spans="1:3" ht="12.75">
      <c r="A102" s="2">
        <v>39183</v>
      </c>
      <c r="B102" s="13">
        <v>35319</v>
      </c>
      <c r="C102" s="142">
        <f t="shared" si="1"/>
        <v>159</v>
      </c>
    </row>
    <row r="103" spans="1:3" ht="12.75">
      <c r="A103" s="2">
        <v>39184</v>
      </c>
      <c r="B103" s="13">
        <v>35469</v>
      </c>
      <c r="C103" s="142">
        <f t="shared" si="1"/>
        <v>150</v>
      </c>
    </row>
    <row r="104" spans="1:3" ht="12.75">
      <c r="A104" s="2">
        <v>39185</v>
      </c>
      <c r="B104" s="13">
        <v>35613</v>
      </c>
      <c r="C104" s="142">
        <f t="shared" si="1"/>
        <v>144</v>
      </c>
    </row>
    <row r="105" spans="1:3" ht="12.75">
      <c r="A105" s="2">
        <v>39186</v>
      </c>
      <c r="B105" s="13">
        <v>35770</v>
      </c>
      <c r="C105" s="142">
        <f t="shared" si="1"/>
        <v>157</v>
      </c>
    </row>
    <row r="106" spans="1:3" ht="12.75">
      <c r="A106" s="2">
        <v>39187</v>
      </c>
      <c r="B106" s="13">
        <v>35923</v>
      </c>
      <c r="C106" s="142">
        <f t="shared" si="1"/>
        <v>153</v>
      </c>
    </row>
    <row r="107" spans="1:3" ht="12.75">
      <c r="A107" s="2">
        <v>39188</v>
      </c>
      <c r="B107" s="13">
        <v>36093</v>
      </c>
      <c r="C107" s="142">
        <f t="shared" si="1"/>
        <v>170</v>
      </c>
    </row>
    <row r="108" spans="1:3" ht="12.75">
      <c r="A108" s="2">
        <v>39189</v>
      </c>
      <c r="B108" s="13">
        <v>36250</v>
      </c>
      <c r="C108" s="142">
        <f t="shared" si="1"/>
        <v>157</v>
      </c>
    </row>
    <row r="109" spans="1:3" ht="12.75">
      <c r="A109" s="2">
        <v>39190</v>
      </c>
      <c r="B109" s="13">
        <v>36407</v>
      </c>
      <c r="C109" s="142">
        <f t="shared" si="1"/>
        <v>157</v>
      </c>
    </row>
    <row r="110" spans="1:3" ht="12.75">
      <c r="A110" s="2">
        <v>39191</v>
      </c>
      <c r="B110" s="13">
        <v>36581</v>
      </c>
      <c r="C110" s="142">
        <f t="shared" si="1"/>
        <v>174</v>
      </c>
    </row>
    <row r="111" spans="1:3" ht="12.75">
      <c r="A111" s="2">
        <v>39192</v>
      </c>
      <c r="B111" s="13">
        <v>36750</v>
      </c>
      <c r="C111" s="142">
        <f t="shared" si="1"/>
        <v>169</v>
      </c>
    </row>
    <row r="112" spans="1:3" ht="12.75">
      <c r="A112" s="2">
        <v>39193</v>
      </c>
      <c r="B112" s="13">
        <v>36920</v>
      </c>
      <c r="C112" s="142">
        <f t="shared" si="1"/>
        <v>170</v>
      </c>
    </row>
    <row r="113" spans="1:3" ht="12.75">
      <c r="A113" s="2">
        <v>39194</v>
      </c>
      <c r="B113" s="13">
        <v>37090</v>
      </c>
      <c r="C113" s="142">
        <f t="shared" si="1"/>
        <v>170</v>
      </c>
    </row>
    <row r="114" spans="1:3" ht="12.75">
      <c r="A114" s="2">
        <v>39195</v>
      </c>
      <c r="B114" s="13">
        <v>37240</v>
      </c>
      <c r="C114" s="142">
        <f t="shared" si="1"/>
        <v>150</v>
      </c>
    </row>
    <row r="115" spans="1:3" ht="12.75">
      <c r="A115" s="2">
        <v>39196</v>
      </c>
      <c r="B115" s="13">
        <v>37390</v>
      </c>
      <c r="C115" s="142">
        <f t="shared" si="1"/>
        <v>150</v>
      </c>
    </row>
    <row r="116" spans="1:3" ht="12.75">
      <c r="A116" s="2">
        <v>39197</v>
      </c>
      <c r="B116" s="13">
        <v>37554</v>
      </c>
      <c r="C116" s="142">
        <f t="shared" si="1"/>
        <v>164</v>
      </c>
    </row>
    <row r="117" spans="1:3" ht="12.75">
      <c r="A117" s="2">
        <v>39198</v>
      </c>
      <c r="B117" s="13">
        <v>37720</v>
      </c>
      <c r="C117" s="142">
        <f t="shared" si="1"/>
        <v>166</v>
      </c>
    </row>
    <row r="118" spans="1:3" ht="12.75">
      <c r="A118" s="2">
        <v>39199</v>
      </c>
      <c r="B118" s="13">
        <v>37891</v>
      </c>
      <c r="C118" s="142">
        <f t="shared" si="1"/>
        <v>171</v>
      </c>
    </row>
    <row r="119" spans="1:3" ht="12.75">
      <c r="A119" s="2">
        <v>39200</v>
      </c>
      <c r="B119" s="13">
        <v>37999</v>
      </c>
      <c r="C119" s="142">
        <f t="shared" si="1"/>
        <v>108</v>
      </c>
    </row>
    <row r="120" spans="1:3" ht="12.75">
      <c r="A120" s="2">
        <v>39201</v>
      </c>
      <c r="B120" s="13">
        <v>38142</v>
      </c>
      <c r="C120" s="142">
        <f t="shared" si="1"/>
        <v>143</v>
      </c>
    </row>
    <row r="121" spans="1:3" ht="12.75">
      <c r="A121" s="2">
        <v>39202</v>
      </c>
      <c r="B121" s="13">
        <v>38327.5</v>
      </c>
      <c r="C121" s="142">
        <f>IF(B121-B120&gt;1,B121-B120,0)</f>
        <v>185.5</v>
      </c>
    </row>
    <row r="122" spans="1:3" ht="12.75">
      <c r="A122" s="43">
        <v>39203</v>
      </c>
      <c r="B122" s="44">
        <v>38515</v>
      </c>
      <c r="C122" s="143">
        <f>IF(B122-B121&gt;1,B122-B121,"-")</f>
        <v>187.5</v>
      </c>
    </row>
    <row r="123" spans="1:3" ht="12.75">
      <c r="A123" s="43">
        <v>39204</v>
      </c>
      <c r="B123" s="44">
        <v>38703</v>
      </c>
      <c r="C123" s="143">
        <f aca="true" t="shared" si="2" ref="C123:C182">IF(B123-B122&gt;1,B123-B122,"-")</f>
        <v>188</v>
      </c>
    </row>
    <row r="124" spans="1:3" ht="12.75">
      <c r="A124" s="43">
        <v>39205</v>
      </c>
      <c r="B124" s="44">
        <v>38850</v>
      </c>
      <c r="C124" s="143">
        <f t="shared" si="2"/>
        <v>147</v>
      </c>
    </row>
    <row r="125" spans="1:3" ht="12.75">
      <c r="A125" s="43">
        <v>39206</v>
      </c>
      <c r="B125" s="44">
        <v>38970</v>
      </c>
      <c r="C125" s="143">
        <f t="shared" si="2"/>
        <v>120</v>
      </c>
    </row>
    <row r="126" spans="1:3" ht="12.75">
      <c r="A126" s="43">
        <v>39207</v>
      </c>
      <c r="B126" s="44">
        <v>39064</v>
      </c>
      <c r="C126" s="143">
        <f t="shared" si="2"/>
        <v>94</v>
      </c>
    </row>
    <row r="127" spans="1:3" ht="12.75">
      <c r="A127" s="43">
        <v>39208</v>
      </c>
      <c r="B127" s="44">
        <v>39150</v>
      </c>
      <c r="C127" s="143">
        <f t="shared" si="2"/>
        <v>86</v>
      </c>
    </row>
    <row r="128" spans="1:3" ht="12.75">
      <c r="A128" s="43">
        <v>39209</v>
      </c>
      <c r="B128" s="44">
        <v>39300</v>
      </c>
      <c r="C128" s="143">
        <f t="shared" si="2"/>
        <v>150</v>
      </c>
    </row>
    <row r="129" spans="1:3" ht="12.75">
      <c r="A129" s="43">
        <v>39210</v>
      </c>
      <c r="B129" s="44">
        <v>39360</v>
      </c>
      <c r="C129" s="143">
        <f t="shared" si="2"/>
        <v>60</v>
      </c>
    </row>
    <row r="130" spans="1:3" ht="12.75">
      <c r="A130" s="43">
        <v>39211</v>
      </c>
      <c r="B130" s="44">
        <v>39400</v>
      </c>
      <c r="C130" s="143">
        <f t="shared" si="2"/>
        <v>40</v>
      </c>
    </row>
    <row r="131" spans="1:3" ht="12.75">
      <c r="A131" s="43">
        <v>39212</v>
      </c>
      <c r="B131" s="44">
        <v>39505</v>
      </c>
      <c r="C131" s="143">
        <f t="shared" si="2"/>
        <v>105</v>
      </c>
    </row>
    <row r="132" spans="1:3" ht="12.75">
      <c r="A132" s="43">
        <v>39213</v>
      </c>
      <c r="B132" s="44">
        <v>39580</v>
      </c>
      <c r="C132" s="143">
        <f t="shared" si="2"/>
        <v>75</v>
      </c>
    </row>
    <row r="133" spans="1:3" ht="12.75">
      <c r="A133" s="43">
        <v>39214</v>
      </c>
      <c r="B133" s="44">
        <v>39730</v>
      </c>
      <c r="C133" s="143">
        <f t="shared" si="2"/>
        <v>150</v>
      </c>
    </row>
    <row r="134" spans="1:3" ht="12.75">
      <c r="A134" s="43">
        <v>39215</v>
      </c>
      <c r="B134" s="44">
        <v>39846</v>
      </c>
      <c r="C134" s="143">
        <f t="shared" si="2"/>
        <v>116</v>
      </c>
    </row>
    <row r="135" spans="1:3" ht="12.75">
      <c r="A135" s="43">
        <v>39216</v>
      </c>
      <c r="B135" s="44">
        <v>39900</v>
      </c>
      <c r="C135" s="143">
        <f t="shared" si="2"/>
        <v>54</v>
      </c>
    </row>
    <row r="136" spans="1:3" ht="12.75">
      <c r="A136" s="43">
        <v>39217</v>
      </c>
      <c r="B136" s="44">
        <v>39930</v>
      </c>
      <c r="C136" s="143">
        <f t="shared" si="2"/>
        <v>30</v>
      </c>
    </row>
    <row r="137" spans="1:3" ht="12.75">
      <c r="A137" s="43">
        <v>39218</v>
      </c>
      <c r="B137" s="44">
        <v>40023</v>
      </c>
      <c r="C137" s="143">
        <f t="shared" si="2"/>
        <v>93</v>
      </c>
    </row>
    <row r="138" spans="1:3" ht="12.75">
      <c r="A138" s="43">
        <v>39219</v>
      </c>
      <c r="B138" s="44">
        <v>40063</v>
      </c>
      <c r="C138" s="143">
        <f t="shared" si="2"/>
        <v>40</v>
      </c>
    </row>
    <row r="139" spans="1:3" ht="12.75">
      <c r="A139" s="43">
        <v>39220</v>
      </c>
      <c r="B139" s="44">
        <v>40252</v>
      </c>
      <c r="C139" s="143">
        <f t="shared" si="2"/>
        <v>189</v>
      </c>
    </row>
    <row r="140" spans="1:3" ht="12.75">
      <c r="A140" s="43">
        <v>39221</v>
      </c>
      <c r="B140" s="44">
        <v>40438</v>
      </c>
      <c r="C140" s="143">
        <f t="shared" si="2"/>
        <v>186</v>
      </c>
    </row>
    <row r="141" spans="1:3" ht="12.75">
      <c r="A141" s="43">
        <v>39222</v>
      </c>
      <c r="B141" s="44">
        <v>40614</v>
      </c>
      <c r="C141" s="143">
        <f t="shared" si="2"/>
        <v>176</v>
      </c>
    </row>
    <row r="142" spans="1:3" ht="12.75">
      <c r="A142" s="43">
        <v>39223</v>
      </c>
      <c r="B142" s="44">
        <v>40750</v>
      </c>
      <c r="C142" s="143">
        <f t="shared" si="2"/>
        <v>136</v>
      </c>
    </row>
    <row r="143" spans="1:3" ht="12.75">
      <c r="A143" s="43">
        <v>39224</v>
      </c>
      <c r="B143" s="44">
        <v>40910</v>
      </c>
      <c r="C143" s="143">
        <f t="shared" si="2"/>
        <v>160</v>
      </c>
    </row>
    <row r="144" spans="1:3" ht="12.75">
      <c r="A144" s="43">
        <v>39225</v>
      </c>
      <c r="B144" s="44">
        <v>41010</v>
      </c>
      <c r="C144" s="143">
        <f t="shared" si="2"/>
        <v>100</v>
      </c>
    </row>
    <row r="145" spans="1:3" ht="12.75">
      <c r="A145" s="43">
        <v>39226</v>
      </c>
      <c r="B145" s="44">
        <v>41170</v>
      </c>
      <c r="C145" s="143">
        <f t="shared" si="2"/>
        <v>160</v>
      </c>
    </row>
    <row r="146" spans="1:3" ht="12.75">
      <c r="A146" s="43">
        <v>39227</v>
      </c>
      <c r="B146" s="44">
        <v>41300</v>
      </c>
      <c r="C146" s="143">
        <f t="shared" si="2"/>
        <v>130</v>
      </c>
    </row>
    <row r="147" spans="1:3" ht="12.75">
      <c r="A147" s="43">
        <v>39228</v>
      </c>
      <c r="B147" s="44">
        <v>41400</v>
      </c>
      <c r="C147" s="143">
        <f t="shared" si="2"/>
        <v>100</v>
      </c>
    </row>
    <row r="148" spans="1:3" ht="12.75">
      <c r="A148" s="43">
        <v>39229</v>
      </c>
      <c r="B148" s="44">
        <v>41500</v>
      </c>
      <c r="C148" s="143">
        <f t="shared" si="2"/>
        <v>100</v>
      </c>
    </row>
    <row r="149" spans="1:3" ht="12.75">
      <c r="A149" s="43">
        <v>39230</v>
      </c>
      <c r="B149" s="44">
        <v>41600</v>
      </c>
      <c r="C149" s="143">
        <f t="shared" si="2"/>
        <v>100</v>
      </c>
    </row>
    <row r="150" spans="1:3" ht="12.75">
      <c r="A150" s="43">
        <v>39231</v>
      </c>
      <c r="B150" s="44">
        <v>41662</v>
      </c>
      <c r="C150" s="143">
        <f t="shared" si="2"/>
        <v>62</v>
      </c>
    </row>
    <row r="151" spans="1:3" ht="12.75">
      <c r="A151" s="43">
        <v>39232</v>
      </c>
      <c r="B151" s="44">
        <v>41840</v>
      </c>
      <c r="C151" s="143">
        <f t="shared" si="2"/>
        <v>178</v>
      </c>
    </row>
    <row r="152" spans="1:3" ht="12.75">
      <c r="A152" s="43">
        <v>39233</v>
      </c>
      <c r="B152" s="44">
        <v>42016</v>
      </c>
      <c r="C152" s="143">
        <f t="shared" si="2"/>
        <v>176</v>
      </c>
    </row>
    <row r="153" spans="1:3" ht="12.75">
      <c r="A153" s="2">
        <v>39234</v>
      </c>
      <c r="B153" s="46">
        <v>42100</v>
      </c>
      <c r="C153" s="144">
        <f t="shared" si="2"/>
        <v>84</v>
      </c>
    </row>
    <row r="154" spans="1:3" ht="12.75">
      <c r="A154" s="2">
        <v>39235</v>
      </c>
      <c r="B154" s="46">
        <v>42200</v>
      </c>
      <c r="C154" s="144">
        <f t="shared" si="2"/>
        <v>100</v>
      </c>
    </row>
    <row r="155" spans="1:3" ht="12.75">
      <c r="A155" s="2">
        <v>39236</v>
      </c>
      <c r="B155" s="46">
        <v>42320</v>
      </c>
      <c r="C155" s="144">
        <f t="shared" si="2"/>
        <v>120</v>
      </c>
    </row>
    <row r="156" spans="1:3" ht="12.75">
      <c r="A156" s="2">
        <v>39237</v>
      </c>
      <c r="B156" s="46">
        <v>42500</v>
      </c>
      <c r="C156" s="144">
        <f t="shared" si="2"/>
        <v>180</v>
      </c>
    </row>
    <row r="157" spans="1:3" ht="12.75">
      <c r="A157" s="2">
        <v>39238</v>
      </c>
      <c r="B157" s="46">
        <v>42680</v>
      </c>
      <c r="C157" s="144">
        <f t="shared" si="2"/>
        <v>180</v>
      </c>
    </row>
    <row r="158" spans="1:3" ht="12.75">
      <c r="A158" s="2">
        <v>39239</v>
      </c>
      <c r="B158" s="46">
        <v>42860</v>
      </c>
      <c r="C158" s="144">
        <f t="shared" si="2"/>
        <v>180</v>
      </c>
    </row>
    <row r="159" spans="1:3" ht="12.75">
      <c r="A159" s="2">
        <v>39240</v>
      </c>
      <c r="B159" s="46">
        <v>43030</v>
      </c>
      <c r="C159" s="144">
        <f t="shared" si="2"/>
        <v>170</v>
      </c>
    </row>
    <row r="160" spans="1:3" ht="12.75">
      <c r="A160" s="2">
        <v>39241</v>
      </c>
      <c r="B160" s="46">
        <v>43200</v>
      </c>
      <c r="C160" s="144">
        <f t="shared" si="2"/>
        <v>170</v>
      </c>
    </row>
    <row r="161" spans="1:3" ht="12.75">
      <c r="A161" s="2">
        <v>39242</v>
      </c>
      <c r="B161" s="46">
        <v>43310</v>
      </c>
      <c r="C161" s="144">
        <f t="shared" si="2"/>
        <v>110</v>
      </c>
    </row>
    <row r="162" spans="1:3" ht="12.75">
      <c r="A162" s="2">
        <v>39243</v>
      </c>
      <c r="B162" s="46">
        <v>43410</v>
      </c>
      <c r="C162" s="144">
        <f t="shared" si="2"/>
        <v>100</v>
      </c>
    </row>
    <row r="163" spans="1:3" ht="12.75">
      <c r="A163" s="2">
        <v>39244</v>
      </c>
      <c r="B163" s="46">
        <v>43510</v>
      </c>
      <c r="C163" s="144">
        <f t="shared" si="2"/>
        <v>100</v>
      </c>
    </row>
    <row r="164" spans="1:3" ht="12.75">
      <c r="A164" s="2">
        <v>39245</v>
      </c>
      <c r="B164" s="46">
        <v>43670</v>
      </c>
      <c r="C164" s="144">
        <f t="shared" si="2"/>
        <v>160</v>
      </c>
    </row>
    <row r="165" spans="1:3" ht="12.75">
      <c r="A165" s="2">
        <v>39246</v>
      </c>
      <c r="B165" s="46">
        <v>43830</v>
      </c>
      <c r="C165" s="144">
        <f t="shared" si="2"/>
        <v>160</v>
      </c>
    </row>
    <row r="166" spans="1:3" ht="12.75">
      <c r="A166" s="2">
        <v>39247</v>
      </c>
      <c r="B166" s="46">
        <v>44000</v>
      </c>
      <c r="C166" s="144">
        <f t="shared" si="2"/>
        <v>170</v>
      </c>
    </row>
    <row r="167" spans="1:3" ht="12.75">
      <c r="A167" s="2">
        <v>39248</v>
      </c>
      <c r="B167" s="46">
        <v>44170</v>
      </c>
      <c r="C167" s="144">
        <f t="shared" si="2"/>
        <v>170</v>
      </c>
    </row>
    <row r="168" spans="1:3" ht="12.75">
      <c r="A168" s="2">
        <v>39249</v>
      </c>
      <c r="B168" s="46">
        <v>44350</v>
      </c>
      <c r="C168" s="144">
        <f t="shared" si="2"/>
        <v>180</v>
      </c>
    </row>
    <row r="169" spans="1:3" ht="12.75">
      <c r="A169" s="2">
        <v>39250</v>
      </c>
      <c r="B169" s="46">
        <v>44528</v>
      </c>
      <c r="C169" s="144">
        <f t="shared" si="2"/>
        <v>178</v>
      </c>
    </row>
    <row r="170" spans="1:3" ht="12.75">
      <c r="A170" s="2">
        <v>39251</v>
      </c>
      <c r="B170" s="46">
        <v>44700</v>
      </c>
      <c r="C170" s="144">
        <f t="shared" si="2"/>
        <v>172</v>
      </c>
    </row>
    <row r="171" spans="1:3" ht="12.75">
      <c r="A171" s="2">
        <v>39252</v>
      </c>
      <c r="B171" s="46">
        <v>44880</v>
      </c>
      <c r="C171" s="144">
        <f t="shared" si="2"/>
        <v>180</v>
      </c>
    </row>
    <row r="172" spans="1:3" ht="12.75">
      <c r="A172" s="2">
        <v>39253</v>
      </c>
      <c r="B172" s="46">
        <v>45066</v>
      </c>
      <c r="C172" s="144">
        <f t="shared" si="2"/>
        <v>186</v>
      </c>
    </row>
    <row r="173" spans="1:3" ht="12.75">
      <c r="A173" s="2">
        <v>39254</v>
      </c>
      <c r="B173" s="46">
        <v>45120</v>
      </c>
      <c r="C173" s="144">
        <f t="shared" si="2"/>
        <v>54</v>
      </c>
    </row>
    <row r="174" spans="1:3" ht="12.75">
      <c r="A174" s="2">
        <v>39255</v>
      </c>
      <c r="B174" s="46">
        <v>45220</v>
      </c>
      <c r="C174" s="144">
        <f t="shared" si="2"/>
        <v>100</v>
      </c>
    </row>
    <row r="175" spans="1:3" ht="12.75">
      <c r="A175" s="2">
        <v>39256</v>
      </c>
      <c r="B175" s="46">
        <v>45305</v>
      </c>
      <c r="C175" s="144">
        <f t="shared" si="2"/>
        <v>85</v>
      </c>
    </row>
    <row r="176" spans="1:3" ht="12.75">
      <c r="A176" s="2">
        <v>39257</v>
      </c>
      <c r="B176" s="46">
        <v>45490</v>
      </c>
      <c r="C176" s="144">
        <f t="shared" si="2"/>
        <v>185</v>
      </c>
    </row>
    <row r="177" spans="1:3" ht="12.75">
      <c r="A177" s="2">
        <v>39258</v>
      </c>
      <c r="B177" s="46">
        <v>45550</v>
      </c>
      <c r="C177" s="144">
        <f t="shared" si="2"/>
        <v>60</v>
      </c>
    </row>
    <row r="178" spans="1:3" ht="12.75">
      <c r="A178" s="2">
        <v>39259</v>
      </c>
      <c r="B178" s="46">
        <v>45640</v>
      </c>
      <c r="C178" s="144">
        <f t="shared" si="2"/>
        <v>90</v>
      </c>
    </row>
    <row r="179" spans="1:3" ht="12.75">
      <c r="A179" s="2">
        <v>39260</v>
      </c>
      <c r="B179" s="46">
        <v>45700</v>
      </c>
      <c r="C179" s="144">
        <f t="shared" si="2"/>
        <v>60</v>
      </c>
    </row>
    <row r="180" spans="1:3" ht="12.75">
      <c r="A180" s="2">
        <v>39261</v>
      </c>
      <c r="B180" s="46">
        <v>45780</v>
      </c>
      <c r="C180" s="144">
        <f t="shared" si="2"/>
        <v>80</v>
      </c>
    </row>
    <row r="181" spans="1:3" ht="12.75">
      <c r="A181" s="2">
        <v>39262</v>
      </c>
      <c r="B181" s="46">
        <v>45900</v>
      </c>
      <c r="C181" s="144">
        <f t="shared" si="2"/>
        <v>120</v>
      </c>
    </row>
    <row r="182" spans="1:3" ht="12.75">
      <c r="A182" s="2">
        <v>39263</v>
      </c>
      <c r="B182" s="46">
        <v>46000</v>
      </c>
      <c r="C182" s="144">
        <f t="shared" si="2"/>
        <v>100</v>
      </c>
    </row>
    <row r="183" spans="1:3" ht="12.75">
      <c r="A183" s="43">
        <v>39264</v>
      </c>
      <c r="B183" s="44">
        <f>IF(C183&gt;1,B182+C183,"-")</f>
        <v>46098.93</v>
      </c>
      <c r="C183" s="145">
        <v>98.93</v>
      </c>
    </row>
    <row r="184" spans="1:3" ht="12.75">
      <c r="A184" s="43">
        <v>39265</v>
      </c>
      <c r="B184" s="44">
        <f>IF(C184&gt;1,B183+C184,"-")</f>
        <v>46211.01</v>
      </c>
      <c r="C184" s="145">
        <v>112.08</v>
      </c>
    </row>
    <row r="185" spans="1:3" ht="12.75">
      <c r="A185" s="43">
        <v>39266</v>
      </c>
      <c r="B185" s="44">
        <f aca="true" t="shared" si="3" ref="B185:B248">IF(C185&gt;1,B184+C185,"-")</f>
        <v>46277.72</v>
      </c>
      <c r="C185" s="145">
        <v>66.71</v>
      </c>
    </row>
    <row r="186" spans="1:3" ht="12.75">
      <c r="A186" s="43">
        <v>39267</v>
      </c>
      <c r="B186" s="44">
        <f t="shared" si="3"/>
        <v>46375.4</v>
      </c>
      <c r="C186" s="145">
        <v>97.68</v>
      </c>
    </row>
    <row r="187" spans="1:3" ht="12.75">
      <c r="A187" s="43">
        <v>39268</v>
      </c>
      <c r="B187" s="44">
        <f t="shared" si="3"/>
        <v>46416.4</v>
      </c>
      <c r="C187" s="145">
        <v>41</v>
      </c>
    </row>
    <row r="188" spans="1:3" ht="12.75">
      <c r="A188" s="43">
        <v>39269</v>
      </c>
      <c r="B188" s="44">
        <f t="shared" si="3"/>
        <v>46532.4</v>
      </c>
      <c r="C188" s="145">
        <v>116</v>
      </c>
    </row>
    <row r="189" spans="1:3" ht="12.75">
      <c r="A189" s="43">
        <v>39270</v>
      </c>
      <c r="B189" s="44">
        <f t="shared" si="3"/>
        <v>46669.4</v>
      </c>
      <c r="C189" s="145">
        <v>137</v>
      </c>
    </row>
    <row r="190" spans="1:3" ht="12.75">
      <c r="A190" s="43">
        <v>39271</v>
      </c>
      <c r="B190" s="44">
        <f t="shared" si="3"/>
        <v>46767.67</v>
      </c>
      <c r="C190" s="145">
        <v>98.27</v>
      </c>
    </row>
    <row r="191" spans="1:3" ht="12.75">
      <c r="A191" s="43">
        <v>39272</v>
      </c>
      <c r="B191" s="44">
        <f t="shared" si="3"/>
        <v>46817.67</v>
      </c>
      <c r="C191" s="145">
        <v>50</v>
      </c>
    </row>
    <row r="192" spans="1:3" ht="12.75">
      <c r="A192" s="43">
        <v>39273</v>
      </c>
      <c r="B192" s="44">
        <f t="shared" si="3"/>
        <v>46917.67</v>
      </c>
      <c r="C192" s="145">
        <v>100</v>
      </c>
    </row>
    <row r="193" spans="1:3" ht="12.75">
      <c r="A193" s="43">
        <v>39274</v>
      </c>
      <c r="B193" s="44">
        <f t="shared" si="3"/>
        <v>47067.67</v>
      </c>
      <c r="C193" s="145">
        <v>150</v>
      </c>
    </row>
    <row r="194" spans="1:3" ht="12.75">
      <c r="A194" s="43">
        <v>39275</v>
      </c>
      <c r="B194" s="44">
        <f t="shared" si="3"/>
        <v>47247.67</v>
      </c>
      <c r="C194" s="145">
        <v>180</v>
      </c>
    </row>
    <row r="195" spans="1:3" ht="12.75">
      <c r="A195" s="43">
        <v>39276</v>
      </c>
      <c r="B195" s="44">
        <f t="shared" si="3"/>
        <v>47427.67</v>
      </c>
      <c r="C195" s="145">
        <v>180</v>
      </c>
    </row>
    <row r="196" spans="1:3" ht="12.75">
      <c r="A196" s="43">
        <v>39277</v>
      </c>
      <c r="B196" s="44">
        <f t="shared" si="3"/>
        <v>47607.67</v>
      </c>
      <c r="C196" s="145">
        <v>180</v>
      </c>
    </row>
    <row r="197" spans="1:3" ht="12.75">
      <c r="A197" s="43">
        <v>39278</v>
      </c>
      <c r="B197" s="44">
        <f t="shared" si="3"/>
        <v>47787.67</v>
      </c>
      <c r="C197" s="145">
        <v>180</v>
      </c>
    </row>
    <row r="198" spans="1:3" ht="12.75">
      <c r="A198" s="43">
        <v>39279</v>
      </c>
      <c r="B198" s="44">
        <f t="shared" si="3"/>
        <v>47917.67</v>
      </c>
      <c r="C198" s="145">
        <v>130</v>
      </c>
    </row>
    <row r="199" spans="1:3" ht="12.75">
      <c r="A199" s="43">
        <v>39280</v>
      </c>
      <c r="B199" s="44">
        <f t="shared" si="3"/>
        <v>48017.67</v>
      </c>
      <c r="C199" s="145">
        <v>100</v>
      </c>
    </row>
    <row r="200" spans="1:3" ht="12.75">
      <c r="A200" s="43">
        <v>39281</v>
      </c>
      <c r="B200" s="44">
        <f t="shared" si="3"/>
        <v>48117.67</v>
      </c>
      <c r="C200" s="145">
        <v>100</v>
      </c>
    </row>
    <row r="201" spans="1:3" ht="12.75">
      <c r="A201" s="43">
        <v>39282</v>
      </c>
      <c r="B201" s="44">
        <f t="shared" si="3"/>
        <v>48217.67</v>
      </c>
      <c r="C201" s="145">
        <v>100</v>
      </c>
    </row>
    <row r="202" spans="1:3" ht="12.75">
      <c r="A202" s="43">
        <v>39283</v>
      </c>
      <c r="B202" s="44">
        <f t="shared" si="3"/>
        <v>48357.67</v>
      </c>
      <c r="C202" s="145">
        <v>140</v>
      </c>
    </row>
    <row r="203" spans="1:3" ht="12.75">
      <c r="A203" s="43">
        <v>39284</v>
      </c>
      <c r="B203" s="44">
        <f t="shared" si="3"/>
        <v>48437.67</v>
      </c>
      <c r="C203" s="145">
        <v>80</v>
      </c>
    </row>
    <row r="204" spans="1:3" ht="12.75">
      <c r="A204" s="43">
        <v>39285</v>
      </c>
      <c r="B204" s="44">
        <f t="shared" si="3"/>
        <v>48517.67</v>
      </c>
      <c r="C204" s="145">
        <v>80</v>
      </c>
    </row>
    <row r="205" spans="1:3" ht="12.75">
      <c r="A205" s="43">
        <v>39286</v>
      </c>
      <c r="B205" s="44">
        <f t="shared" si="3"/>
        <v>48615.67</v>
      </c>
      <c r="C205" s="145">
        <v>98</v>
      </c>
    </row>
    <row r="206" spans="1:3" ht="12.75">
      <c r="A206" s="43">
        <v>39287</v>
      </c>
      <c r="B206" s="44">
        <f t="shared" si="3"/>
        <v>48715.67</v>
      </c>
      <c r="C206" s="145">
        <v>100</v>
      </c>
    </row>
    <row r="207" spans="1:3" ht="12.75">
      <c r="A207" s="43">
        <v>39288</v>
      </c>
      <c r="B207" s="44">
        <f t="shared" si="3"/>
        <v>48815.67</v>
      </c>
      <c r="C207" s="145">
        <v>100</v>
      </c>
    </row>
    <row r="208" spans="1:3" ht="12.75">
      <c r="A208" s="43">
        <v>39289</v>
      </c>
      <c r="B208" s="44">
        <f t="shared" si="3"/>
        <v>48995.67</v>
      </c>
      <c r="C208" s="145">
        <v>180</v>
      </c>
    </row>
    <row r="209" spans="1:3" ht="12.75">
      <c r="A209" s="43">
        <v>39290</v>
      </c>
      <c r="B209" s="44">
        <f t="shared" si="3"/>
        <v>49100.67</v>
      </c>
      <c r="C209" s="145">
        <v>105</v>
      </c>
    </row>
    <row r="210" spans="1:3" ht="12.75">
      <c r="A210" s="43">
        <v>39291</v>
      </c>
      <c r="B210" s="44">
        <f t="shared" si="3"/>
        <v>49180.67</v>
      </c>
      <c r="C210" s="145">
        <v>80</v>
      </c>
    </row>
    <row r="211" spans="1:3" ht="12.75">
      <c r="A211" s="43">
        <v>39292</v>
      </c>
      <c r="B211" s="44">
        <f t="shared" si="3"/>
        <v>49280.67</v>
      </c>
      <c r="C211" s="145">
        <v>100</v>
      </c>
    </row>
    <row r="212" spans="1:3" ht="12.75">
      <c r="A212" s="43">
        <v>39293</v>
      </c>
      <c r="B212" s="44">
        <f t="shared" si="3"/>
        <v>49460.67</v>
      </c>
      <c r="C212" s="145">
        <v>180</v>
      </c>
    </row>
    <row r="213" spans="1:3" ht="12.75">
      <c r="A213" s="43">
        <v>39294</v>
      </c>
      <c r="B213" s="44">
        <f t="shared" si="3"/>
        <v>49555.67</v>
      </c>
      <c r="C213" s="145">
        <v>95</v>
      </c>
    </row>
    <row r="214" spans="1:3" ht="12.75">
      <c r="A214" s="2">
        <v>39295</v>
      </c>
      <c r="B214" s="142">
        <f t="shared" si="3"/>
        <v>49725.67</v>
      </c>
      <c r="C214" s="142">
        <v>170</v>
      </c>
    </row>
    <row r="215" spans="1:3" ht="12.75">
      <c r="A215" s="2">
        <v>39296</v>
      </c>
      <c r="B215" s="142">
        <f t="shared" si="3"/>
        <v>49895.67</v>
      </c>
      <c r="C215" s="142">
        <v>170</v>
      </c>
    </row>
    <row r="216" spans="1:3" ht="12.75">
      <c r="A216" s="2">
        <v>39297</v>
      </c>
      <c r="B216" s="142">
        <f t="shared" si="3"/>
        <v>50065.67</v>
      </c>
      <c r="C216" s="142">
        <v>170</v>
      </c>
    </row>
    <row r="217" spans="1:3" ht="12.75">
      <c r="A217" s="2">
        <v>39298</v>
      </c>
      <c r="B217" s="142">
        <f t="shared" si="3"/>
        <v>50125.67</v>
      </c>
      <c r="C217" s="142">
        <v>60</v>
      </c>
    </row>
    <row r="218" spans="1:3" ht="12.75">
      <c r="A218" s="2">
        <v>39299</v>
      </c>
      <c r="B218" s="142">
        <f t="shared" si="3"/>
        <v>50280.97</v>
      </c>
      <c r="C218" s="142">
        <v>155.3</v>
      </c>
    </row>
    <row r="219" spans="1:3" ht="12.75">
      <c r="A219" s="2">
        <v>39300</v>
      </c>
      <c r="B219" s="142">
        <f t="shared" si="3"/>
        <v>50449.97</v>
      </c>
      <c r="C219" s="142">
        <v>169</v>
      </c>
    </row>
    <row r="220" spans="1:3" ht="12.75">
      <c r="A220" s="2">
        <v>39301</v>
      </c>
      <c r="B220" s="142">
        <f t="shared" si="3"/>
        <v>50474.97</v>
      </c>
      <c r="C220" s="142">
        <v>25</v>
      </c>
    </row>
    <row r="221" spans="1:3" ht="12.75">
      <c r="A221" s="2">
        <v>39302</v>
      </c>
      <c r="B221" s="142">
        <f t="shared" si="3"/>
        <v>50499.97</v>
      </c>
      <c r="C221" s="142">
        <v>25</v>
      </c>
    </row>
    <row r="222" spans="1:3" ht="12.75">
      <c r="A222" s="2">
        <v>39303</v>
      </c>
      <c r="B222" s="142">
        <f t="shared" si="3"/>
        <v>50549.97</v>
      </c>
      <c r="C222" s="142">
        <v>50</v>
      </c>
    </row>
    <row r="223" spans="1:3" ht="12.75">
      <c r="A223" s="2">
        <v>39304</v>
      </c>
      <c r="B223" s="142">
        <f t="shared" si="3"/>
        <v>50689.97</v>
      </c>
      <c r="C223" s="142">
        <v>140</v>
      </c>
    </row>
    <row r="224" spans="1:3" ht="12.75">
      <c r="A224" s="2">
        <v>39305</v>
      </c>
      <c r="B224" s="142">
        <f t="shared" si="3"/>
        <v>50719.97</v>
      </c>
      <c r="C224" s="142">
        <v>30</v>
      </c>
    </row>
    <row r="225" spans="1:3" ht="12.75">
      <c r="A225" s="2">
        <v>39306</v>
      </c>
      <c r="B225" s="142">
        <f t="shared" si="3"/>
        <v>50805.97</v>
      </c>
      <c r="C225" s="142">
        <v>86</v>
      </c>
    </row>
    <row r="226" spans="1:3" ht="12.75">
      <c r="A226" s="2">
        <v>39307</v>
      </c>
      <c r="B226" s="142">
        <f t="shared" si="3"/>
        <v>50905.97</v>
      </c>
      <c r="C226" s="142">
        <v>100</v>
      </c>
    </row>
    <row r="227" spans="1:3" ht="12.75">
      <c r="A227" s="2">
        <v>39308</v>
      </c>
      <c r="B227" s="142">
        <f t="shared" si="3"/>
        <v>51025.97</v>
      </c>
      <c r="C227" s="142">
        <v>120</v>
      </c>
    </row>
    <row r="228" spans="1:3" ht="12.75">
      <c r="A228" s="2">
        <v>39309</v>
      </c>
      <c r="B228" s="142">
        <f t="shared" si="3"/>
        <v>51185.97</v>
      </c>
      <c r="C228" s="142">
        <v>160</v>
      </c>
    </row>
    <row r="229" spans="1:3" ht="12.75">
      <c r="A229" s="2">
        <v>39310</v>
      </c>
      <c r="B229" s="142">
        <f t="shared" si="3"/>
        <v>51325.97</v>
      </c>
      <c r="C229" s="142">
        <v>140</v>
      </c>
    </row>
    <row r="230" spans="1:3" ht="12.75">
      <c r="A230" s="2">
        <v>39311</v>
      </c>
      <c r="B230" s="142">
        <f t="shared" si="3"/>
        <v>51388.97</v>
      </c>
      <c r="C230" s="142">
        <v>63</v>
      </c>
    </row>
    <row r="231" spans="1:3" ht="12.75">
      <c r="A231" s="2">
        <v>39312</v>
      </c>
      <c r="B231" s="142">
        <f t="shared" si="3"/>
        <v>51543.97</v>
      </c>
      <c r="C231" s="142">
        <v>155</v>
      </c>
    </row>
    <row r="232" spans="1:3" ht="12.75">
      <c r="A232" s="2">
        <v>39313</v>
      </c>
      <c r="B232" s="142">
        <f t="shared" si="3"/>
        <v>51699.97</v>
      </c>
      <c r="C232" s="142">
        <v>156</v>
      </c>
    </row>
    <row r="233" spans="1:3" ht="12.75">
      <c r="A233" s="2">
        <v>39314</v>
      </c>
      <c r="B233" s="142">
        <f t="shared" si="3"/>
        <v>51779.97</v>
      </c>
      <c r="C233" s="142">
        <v>80</v>
      </c>
    </row>
    <row r="234" spans="1:3" ht="12.75">
      <c r="A234" s="2">
        <v>39315</v>
      </c>
      <c r="B234" s="142">
        <f t="shared" si="3"/>
        <v>51859.97</v>
      </c>
      <c r="C234" s="142">
        <v>80</v>
      </c>
    </row>
    <row r="235" spans="1:3" ht="12.75">
      <c r="A235" s="2">
        <v>39316</v>
      </c>
      <c r="B235" s="142">
        <f t="shared" si="3"/>
        <v>51959.97</v>
      </c>
      <c r="C235" s="142">
        <v>100</v>
      </c>
    </row>
    <row r="236" spans="1:3" ht="12.75">
      <c r="A236" s="2">
        <v>39317</v>
      </c>
      <c r="B236" s="142">
        <f t="shared" si="3"/>
        <v>52099.97</v>
      </c>
      <c r="C236" s="142">
        <v>140</v>
      </c>
    </row>
    <row r="237" spans="1:3" ht="12.75">
      <c r="A237" s="2">
        <v>39318</v>
      </c>
      <c r="B237" s="142">
        <f t="shared" si="3"/>
        <v>52229.97</v>
      </c>
      <c r="C237" s="142">
        <v>130</v>
      </c>
    </row>
    <row r="238" spans="1:3" ht="12.75">
      <c r="A238" s="2">
        <v>39319</v>
      </c>
      <c r="B238" s="142">
        <f t="shared" si="3"/>
        <v>52379.97</v>
      </c>
      <c r="C238" s="142">
        <v>150</v>
      </c>
    </row>
    <row r="239" spans="1:3" ht="12.75">
      <c r="A239" s="2">
        <v>39320</v>
      </c>
      <c r="B239" s="142">
        <f t="shared" si="3"/>
        <v>52543.97</v>
      </c>
      <c r="C239" s="142">
        <v>164</v>
      </c>
    </row>
    <row r="240" spans="1:3" ht="12.75">
      <c r="A240" s="2">
        <v>39321</v>
      </c>
      <c r="B240" s="142">
        <f t="shared" si="3"/>
        <v>52693.97</v>
      </c>
      <c r="C240" s="142">
        <v>150</v>
      </c>
    </row>
    <row r="241" spans="1:3" ht="12.75">
      <c r="A241" s="2">
        <v>39322</v>
      </c>
      <c r="B241" s="142">
        <f t="shared" si="3"/>
        <v>52843.97</v>
      </c>
      <c r="C241" s="142">
        <v>150</v>
      </c>
    </row>
    <row r="242" spans="1:3" ht="12.75">
      <c r="A242" s="2">
        <v>39323</v>
      </c>
      <c r="B242" s="142">
        <f t="shared" si="3"/>
        <v>52923.97</v>
      </c>
      <c r="C242" s="142">
        <v>80</v>
      </c>
    </row>
    <row r="243" spans="1:3" ht="12.75">
      <c r="A243" s="2">
        <v>39324</v>
      </c>
      <c r="B243" s="142">
        <f t="shared" si="3"/>
        <v>52999.97</v>
      </c>
      <c r="C243" s="142">
        <v>76</v>
      </c>
    </row>
    <row r="244" spans="1:3" ht="12.75">
      <c r="A244" s="2">
        <v>39325</v>
      </c>
      <c r="B244" s="142">
        <f t="shared" si="3"/>
        <v>53134.97</v>
      </c>
      <c r="C244" s="142">
        <v>135</v>
      </c>
    </row>
    <row r="245" spans="1:3" ht="12.75">
      <c r="A245" s="43">
        <v>39326</v>
      </c>
      <c r="B245" s="44">
        <f t="shared" si="3"/>
        <v>53214.97</v>
      </c>
      <c r="C245" s="44">
        <v>80</v>
      </c>
    </row>
    <row r="246" spans="1:3" ht="12.75">
      <c r="A246" s="43">
        <v>39327</v>
      </c>
      <c r="B246" s="44">
        <f t="shared" si="3"/>
        <v>53254.97</v>
      </c>
      <c r="C246" s="44">
        <v>40</v>
      </c>
    </row>
    <row r="247" spans="1:3" ht="12.75">
      <c r="A247" s="43">
        <v>39328</v>
      </c>
      <c r="B247" s="44">
        <f t="shared" si="3"/>
        <v>53294.97</v>
      </c>
      <c r="C247" s="44">
        <v>40</v>
      </c>
    </row>
    <row r="248" spans="1:3" ht="12.75">
      <c r="A248" s="43">
        <v>39329</v>
      </c>
      <c r="B248" s="44">
        <f t="shared" si="3"/>
        <v>53344.97</v>
      </c>
      <c r="C248" s="44">
        <v>50</v>
      </c>
    </row>
    <row r="249" spans="1:3" ht="12.75">
      <c r="A249" s="43">
        <v>39330</v>
      </c>
      <c r="B249" s="44">
        <f aca="true" t="shared" si="4" ref="B249:B312">IF(C249&gt;1,B248+C249,"-")</f>
        <v>53424.97</v>
      </c>
      <c r="C249" s="44">
        <v>80</v>
      </c>
    </row>
    <row r="250" spans="1:3" ht="12.75">
      <c r="A250" s="43">
        <v>39331</v>
      </c>
      <c r="B250" s="44">
        <f t="shared" si="4"/>
        <v>53504.97</v>
      </c>
      <c r="C250" s="44">
        <v>80</v>
      </c>
    </row>
    <row r="251" spans="1:3" ht="12.75">
      <c r="A251" s="43">
        <v>39332</v>
      </c>
      <c r="B251" s="44">
        <f t="shared" si="4"/>
        <v>53584.97</v>
      </c>
      <c r="C251" s="44">
        <v>80</v>
      </c>
    </row>
    <row r="252" spans="1:3" ht="12.75">
      <c r="A252" s="43">
        <v>39333</v>
      </c>
      <c r="B252" s="44">
        <f t="shared" si="4"/>
        <v>53664.97</v>
      </c>
      <c r="C252" s="44">
        <v>80</v>
      </c>
    </row>
    <row r="253" spans="1:3" ht="12.75">
      <c r="A253" s="43">
        <v>39334</v>
      </c>
      <c r="B253" s="44">
        <f t="shared" si="4"/>
        <v>53714.97</v>
      </c>
      <c r="C253" s="44">
        <v>50</v>
      </c>
    </row>
    <row r="254" spans="1:3" ht="12.75">
      <c r="A254" s="43">
        <v>39335</v>
      </c>
      <c r="B254" s="44">
        <f t="shared" si="4"/>
        <v>53774.97</v>
      </c>
      <c r="C254" s="44">
        <v>60</v>
      </c>
    </row>
    <row r="255" spans="1:3" ht="12.75">
      <c r="A255" s="43">
        <v>39336</v>
      </c>
      <c r="B255" s="44">
        <f t="shared" si="4"/>
        <v>53824.97</v>
      </c>
      <c r="C255" s="44">
        <v>50</v>
      </c>
    </row>
    <row r="256" spans="1:3" ht="12.75">
      <c r="A256" s="43">
        <v>39337</v>
      </c>
      <c r="B256" s="44">
        <f t="shared" si="4"/>
        <v>53959.97</v>
      </c>
      <c r="C256" s="44">
        <v>135</v>
      </c>
    </row>
    <row r="257" spans="1:3" ht="12.75">
      <c r="A257" s="43">
        <v>39338</v>
      </c>
      <c r="B257" s="44">
        <f t="shared" si="4"/>
        <v>54059.97</v>
      </c>
      <c r="C257" s="44">
        <v>100</v>
      </c>
    </row>
    <row r="258" spans="1:3" ht="12.75">
      <c r="A258" s="43">
        <v>39339</v>
      </c>
      <c r="B258" s="44">
        <f t="shared" si="4"/>
        <v>54159.97</v>
      </c>
      <c r="C258" s="44">
        <v>100</v>
      </c>
    </row>
    <row r="259" spans="1:3" ht="12.75">
      <c r="A259" s="43">
        <v>39340</v>
      </c>
      <c r="B259" s="44">
        <f t="shared" si="4"/>
        <v>54259.97</v>
      </c>
      <c r="C259" s="44">
        <v>100</v>
      </c>
    </row>
    <row r="260" spans="1:3" ht="12.75">
      <c r="A260" s="43">
        <v>39341</v>
      </c>
      <c r="B260" s="44">
        <f t="shared" si="4"/>
        <v>54359.97</v>
      </c>
      <c r="C260" s="44">
        <v>100</v>
      </c>
    </row>
    <row r="261" spans="1:3" ht="12.75">
      <c r="A261" s="43">
        <v>39342</v>
      </c>
      <c r="B261" s="44">
        <f t="shared" si="4"/>
        <v>54459.97</v>
      </c>
      <c r="C261" s="44">
        <v>100</v>
      </c>
    </row>
    <row r="262" spans="1:3" ht="12.75">
      <c r="A262" s="43">
        <v>39343</v>
      </c>
      <c r="B262" s="44">
        <f t="shared" si="4"/>
        <v>54599.97</v>
      </c>
      <c r="C262" s="44">
        <v>140</v>
      </c>
    </row>
    <row r="263" spans="1:3" ht="12.75">
      <c r="A263" s="43">
        <v>39344</v>
      </c>
      <c r="B263" s="44">
        <f t="shared" si="4"/>
        <v>54699.97</v>
      </c>
      <c r="C263" s="44">
        <v>100</v>
      </c>
    </row>
    <row r="264" spans="1:3" ht="12.75">
      <c r="A264" s="43">
        <v>39345</v>
      </c>
      <c r="B264" s="44">
        <f t="shared" si="4"/>
        <v>54849.97</v>
      </c>
      <c r="C264" s="44">
        <v>150</v>
      </c>
    </row>
    <row r="265" spans="1:3" ht="12.75">
      <c r="A265" s="43">
        <v>39346</v>
      </c>
      <c r="B265" s="44">
        <f t="shared" si="4"/>
        <v>54999.97</v>
      </c>
      <c r="C265" s="44">
        <v>150</v>
      </c>
    </row>
    <row r="266" spans="1:3" ht="12.75">
      <c r="A266" s="43">
        <v>39347</v>
      </c>
      <c r="B266" s="44">
        <f t="shared" si="4"/>
        <v>55099.97</v>
      </c>
      <c r="C266" s="44">
        <v>100</v>
      </c>
    </row>
    <row r="267" spans="1:3" ht="12.75">
      <c r="A267" s="43">
        <v>39348</v>
      </c>
      <c r="B267" s="44">
        <f t="shared" si="4"/>
        <v>55199.97</v>
      </c>
      <c r="C267" s="44">
        <v>100</v>
      </c>
    </row>
    <row r="268" spans="1:3" ht="12.75">
      <c r="A268" s="43">
        <v>39349</v>
      </c>
      <c r="B268" s="44">
        <f t="shared" si="4"/>
        <v>55299.97</v>
      </c>
      <c r="C268" s="44">
        <v>100</v>
      </c>
    </row>
    <row r="269" spans="1:3" ht="12.75">
      <c r="A269" s="43">
        <v>39350</v>
      </c>
      <c r="B269" s="44">
        <f t="shared" si="4"/>
        <v>55395.97</v>
      </c>
      <c r="C269" s="44">
        <v>96</v>
      </c>
    </row>
    <row r="270" spans="1:3" ht="12.75">
      <c r="A270" s="43">
        <v>39351</v>
      </c>
      <c r="B270" s="44">
        <f t="shared" si="4"/>
        <v>55435.97</v>
      </c>
      <c r="C270" s="44">
        <v>40</v>
      </c>
    </row>
    <row r="271" spans="1:3" ht="12.75">
      <c r="A271" s="43">
        <v>39352</v>
      </c>
      <c r="B271" s="44">
        <f t="shared" si="4"/>
        <v>55485.97</v>
      </c>
      <c r="C271" s="44">
        <v>50</v>
      </c>
    </row>
    <row r="272" spans="1:3" ht="12.75">
      <c r="A272" s="43">
        <v>39353</v>
      </c>
      <c r="B272" s="44">
        <f t="shared" si="4"/>
        <v>55565.97</v>
      </c>
      <c r="C272" s="44">
        <v>80</v>
      </c>
    </row>
    <row r="273" spans="1:3" ht="12.75">
      <c r="A273" s="43">
        <v>39354</v>
      </c>
      <c r="B273" s="44">
        <f t="shared" si="4"/>
        <v>55680.97</v>
      </c>
      <c r="C273" s="44">
        <v>115</v>
      </c>
    </row>
    <row r="274" spans="1:3" ht="12.75">
      <c r="A274" s="43">
        <v>39355</v>
      </c>
      <c r="B274" s="44">
        <f t="shared" si="4"/>
        <v>55780.97</v>
      </c>
      <c r="C274" s="44">
        <v>100</v>
      </c>
    </row>
    <row r="275" spans="1:3" ht="12.75">
      <c r="A275" s="2">
        <v>39356</v>
      </c>
      <c r="B275" s="46">
        <f t="shared" si="4"/>
        <v>55840.97</v>
      </c>
      <c r="C275" s="142">
        <v>60</v>
      </c>
    </row>
    <row r="276" spans="1:3" ht="12.75">
      <c r="A276" s="2">
        <v>39357</v>
      </c>
      <c r="B276" s="46">
        <f t="shared" si="4"/>
        <v>55910.97</v>
      </c>
      <c r="C276" s="142">
        <v>70</v>
      </c>
    </row>
    <row r="277" spans="1:3" ht="12.75">
      <c r="A277" s="2">
        <v>39358</v>
      </c>
      <c r="B277" s="46">
        <f t="shared" si="4"/>
        <v>55990.97</v>
      </c>
      <c r="C277" s="142">
        <v>80</v>
      </c>
    </row>
    <row r="278" spans="1:3" ht="12.75">
      <c r="A278" s="2">
        <v>39359</v>
      </c>
      <c r="B278" s="46">
        <f t="shared" si="4"/>
        <v>56090.97</v>
      </c>
      <c r="C278" s="142">
        <v>100</v>
      </c>
    </row>
    <row r="279" spans="1:3" ht="12.75">
      <c r="A279" s="2">
        <v>39360</v>
      </c>
      <c r="B279" s="46">
        <f t="shared" si="4"/>
        <v>56147.97</v>
      </c>
      <c r="C279" s="142">
        <v>57</v>
      </c>
    </row>
    <row r="280" spans="1:3" ht="12.75">
      <c r="A280" s="2">
        <v>39361</v>
      </c>
      <c r="B280" s="46">
        <f t="shared" si="4"/>
        <v>56247.97</v>
      </c>
      <c r="C280" s="142">
        <v>100</v>
      </c>
    </row>
    <row r="281" spans="1:3" ht="12.75">
      <c r="A281" s="2">
        <v>39362</v>
      </c>
      <c r="B281" s="46">
        <f t="shared" si="4"/>
        <v>56347.97</v>
      </c>
      <c r="C281" s="142">
        <v>100</v>
      </c>
    </row>
    <row r="282" spans="1:3" ht="12.75">
      <c r="A282" s="2">
        <v>39363</v>
      </c>
      <c r="B282" s="46">
        <f t="shared" si="4"/>
        <v>56447.97</v>
      </c>
      <c r="C282" s="142">
        <v>100</v>
      </c>
    </row>
    <row r="283" spans="1:3" ht="12.75">
      <c r="A283" s="2">
        <v>39364</v>
      </c>
      <c r="B283" s="46">
        <f t="shared" si="4"/>
        <v>56527.97</v>
      </c>
      <c r="C283" s="142">
        <v>80</v>
      </c>
    </row>
    <row r="284" spans="1:3" ht="12.75">
      <c r="A284" s="2">
        <v>39365</v>
      </c>
      <c r="B284" s="46">
        <f t="shared" si="4"/>
        <v>56607.97</v>
      </c>
      <c r="C284" s="142">
        <v>80</v>
      </c>
    </row>
    <row r="285" spans="1:3" ht="12.75">
      <c r="A285" s="2">
        <v>39366</v>
      </c>
      <c r="B285" s="46">
        <f t="shared" si="4"/>
        <v>56687.97</v>
      </c>
      <c r="C285" s="142">
        <v>80</v>
      </c>
    </row>
    <row r="286" spans="1:3" ht="12.75">
      <c r="A286" s="2">
        <v>39367</v>
      </c>
      <c r="B286" s="46">
        <f t="shared" si="4"/>
        <v>56787.97</v>
      </c>
      <c r="C286" s="142">
        <v>100</v>
      </c>
    </row>
    <row r="287" spans="1:3" ht="12.75">
      <c r="A287" s="2">
        <v>39368</v>
      </c>
      <c r="B287" s="46">
        <f t="shared" si="4"/>
        <v>56887.97</v>
      </c>
      <c r="C287" s="142">
        <v>100</v>
      </c>
    </row>
    <row r="288" spans="1:3" ht="12.75">
      <c r="A288" s="2">
        <v>39369</v>
      </c>
      <c r="B288" s="46">
        <f t="shared" si="4"/>
        <v>56967.97</v>
      </c>
      <c r="C288" s="142">
        <v>80</v>
      </c>
    </row>
    <row r="289" spans="1:3" ht="12.75">
      <c r="A289" s="2">
        <v>39370</v>
      </c>
      <c r="B289" s="46">
        <f t="shared" si="4"/>
        <v>57017.97</v>
      </c>
      <c r="C289" s="142">
        <v>50</v>
      </c>
    </row>
    <row r="290" spans="1:3" ht="12.75">
      <c r="A290" s="2">
        <v>39371</v>
      </c>
      <c r="B290" s="46">
        <f t="shared" si="4"/>
        <v>57067.97</v>
      </c>
      <c r="C290" s="142">
        <v>50</v>
      </c>
    </row>
    <row r="291" spans="1:3" ht="12.75">
      <c r="A291" s="2">
        <v>39372</v>
      </c>
      <c r="B291" s="46">
        <f t="shared" si="4"/>
        <v>57117.97</v>
      </c>
      <c r="C291" s="142">
        <v>50</v>
      </c>
    </row>
    <row r="292" spans="1:3" ht="12.75">
      <c r="A292" s="2">
        <v>39373</v>
      </c>
      <c r="B292" s="46">
        <f t="shared" si="4"/>
        <v>57217.97</v>
      </c>
      <c r="C292" s="142">
        <v>100</v>
      </c>
    </row>
    <row r="293" spans="1:3" ht="12.75">
      <c r="A293" s="2">
        <v>39374</v>
      </c>
      <c r="B293" s="46">
        <f t="shared" si="4"/>
        <v>57317.97</v>
      </c>
      <c r="C293" s="142">
        <v>100</v>
      </c>
    </row>
    <row r="294" spans="1:3" ht="12.75">
      <c r="A294" s="2">
        <v>39375</v>
      </c>
      <c r="B294" s="46">
        <f t="shared" si="4"/>
        <v>57332.97</v>
      </c>
      <c r="C294" s="142">
        <v>15</v>
      </c>
    </row>
    <row r="295" spans="1:3" ht="12.75">
      <c r="A295" s="2">
        <v>39376</v>
      </c>
      <c r="B295" s="46">
        <f t="shared" si="4"/>
        <v>57357.97</v>
      </c>
      <c r="C295" s="142">
        <v>25</v>
      </c>
    </row>
    <row r="296" spans="1:3" ht="12.75">
      <c r="A296" s="2">
        <v>39377</v>
      </c>
      <c r="B296" s="46">
        <f t="shared" si="4"/>
        <v>57382.97</v>
      </c>
      <c r="C296" s="142">
        <v>25</v>
      </c>
    </row>
    <row r="297" spans="1:3" ht="12.75">
      <c r="A297" s="2">
        <v>39378</v>
      </c>
      <c r="B297" s="46">
        <f t="shared" si="4"/>
        <v>57407.97</v>
      </c>
      <c r="C297" s="142">
        <v>25</v>
      </c>
    </row>
    <row r="298" spans="1:3" ht="12.75">
      <c r="A298" s="2">
        <v>39379</v>
      </c>
      <c r="B298" s="46">
        <f t="shared" si="4"/>
        <v>57432.97</v>
      </c>
      <c r="C298" s="142">
        <v>25</v>
      </c>
    </row>
    <row r="299" spans="1:3" ht="12.75">
      <c r="A299" s="2">
        <v>39380</v>
      </c>
      <c r="B299" s="46">
        <f t="shared" si="4"/>
        <v>57457.97</v>
      </c>
      <c r="C299" s="142">
        <v>25</v>
      </c>
    </row>
    <row r="300" spans="1:3" ht="12.75">
      <c r="A300" s="2">
        <v>39381</v>
      </c>
      <c r="B300" s="46">
        <f t="shared" si="4"/>
        <v>57557.97</v>
      </c>
      <c r="C300" s="142">
        <v>100</v>
      </c>
    </row>
    <row r="301" spans="1:3" ht="12.75">
      <c r="A301" s="2">
        <v>39382</v>
      </c>
      <c r="B301" s="46">
        <f t="shared" si="4"/>
        <v>57582.97</v>
      </c>
      <c r="C301" s="142">
        <v>25</v>
      </c>
    </row>
    <row r="302" spans="1:3" ht="12.75">
      <c r="A302" s="2">
        <v>39383</v>
      </c>
      <c r="B302" s="46">
        <f t="shared" si="4"/>
        <v>57632.97</v>
      </c>
      <c r="C302" s="142">
        <v>50</v>
      </c>
    </row>
    <row r="303" spans="1:3" ht="12.75">
      <c r="A303" s="2">
        <v>39384</v>
      </c>
      <c r="B303" s="46">
        <f t="shared" si="4"/>
        <v>57682.97</v>
      </c>
      <c r="C303" s="142">
        <v>50</v>
      </c>
    </row>
    <row r="304" spans="1:3" ht="12.75">
      <c r="A304" s="2">
        <v>39385</v>
      </c>
      <c r="B304" s="46">
        <f t="shared" si="4"/>
        <v>57707.97</v>
      </c>
      <c r="C304" s="142">
        <v>25</v>
      </c>
    </row>
    <row r="305" spans="1:3" ht="12.75">
      <c r="A305" s="2">
        <v>39386</v>
      </c>
      <c r="B305" s="46">
        <f t="shared" si="4"/>
        <v>57741.97</v>
      </c>
      <c r="C305" s="142">
        <v>34</v>
      </c>
    </row>
    <row r="306" spans="1:3" ht="12.75">
      <c r="A306" s="43">
        <v>39387</v>
      </c>
      <c r="B306" s="44">
        <f t="shared" si="4"/>
        <v>57761.97</v>
      </c>
      <c r="C306" s="44">
        <v>20</v>
      </c>
    </row>
    <row r="307" spans="1:3" ht="12.75">
      <c r="A307" s="43">
        <v>39388</v>
      </c>
      <c r="B307" s="44">
        <f t="shared" si="4"/>
        <v>57781.97</v>
      </c>
      <c r="C307" s="44">
        <v>20</v>
      </c>
    </row>
    <row r="308" spans="1:3" ht="12.75">
      <c r="A308" s="43">
        <v>39389</v>
      </c>
      <c r="B308" s="44">
        <f t="shared" si="4"/>
        <v>57811.97</v>
      </c>
      <c r="C308" s="44">
        <v>30</v>
      </c>
    </row>
    <row r="309" spans="1:3" ht="12.75">
      <c r="A309" s="43">
        <v>39390</v>
      </c>
      <c r="B309" s="44">
        <f t="shared" si="4"/>
        <v>57841.97</v>
      </c>
      <c r="C309" s="44">
        <v>30</v>
      </c>
    </row>
    <row r="310" spans="1:3" ht="12.75">
      <c r="A310" s="43">
        <v>39391</v>
      </c>
      <c r="B310" s="44">
        <f t="shared" si="4"/>
        <v>57871.97</v>
      </c>
      <c r="C310" s="44">
        <v>30</v>
      </c>
    </row>
    <row r="311" spans="1:3" ht="12.75">
      <c r="A311" s="43">
        <v>39392</v>
      </c>
      <c r="B311" s="44">
        <f t="shared" si="4"/>
        <v>57901.97</v>
      </c>
      <c r="C311" s="44">
        <v>30</v>
      </c>
    </row>
    <row r="312" spans="1:3" ht="12.75">
      <c r="A312" s="43">
        <v>39393</v>
      </c>
      <c r="B312" s="44">
        <f t="shared" si="4"/>
        <v>57931.97</v>
      </c>
      <c r="C312" s="44">
        <v>30</v>
      </c>
    </row>
    <row r="313" spans="1:3" ht="12.75">
      <c r="A313" s="43">
        <v>39394</v>
      </c>
      <c r="B313" s="44">
        <f aca="true" t="shared" si="5" ref="B313:B366">IF(C313&gt;1,B312+C313,"-")</f>
        <v>57961.97</v>
      </c>
      <c r="C313" s="44">
        <v>30</v>
      </c>
    </row>
    <row r="314" spans="1:3" ht="12.75">
      <c r="A314" s="43">
        <v>39395</v>
      </c>
      <c r="B314" s="44">
        <f t="shared" si="5"/>
        <v>57991.97</v>
      </c>
      <c r="C314" s="44">
        <v>30</v>
      </c>
    </row>
    <row r="315" spans="1:3" ht="12.75">
      <c r="A315" s="43">
        <v>39396</v>
      </c>
      <c r="B315" s="44">
        <f t="shared" si="5"/>
        <v>58021.97</v>
      </c>
      <c r="C315" s="44">
        <v>30</v>
      </c>
    </row>
    <row r="316" spans="1:3" ht="12.75">
      <c r="A316" s="43">
        <v>39397</v>
      </c>
      <c r="B316" s="44">
        <f t="shared" si="5"/>
        <v>58051.97</v>
      </c>
      <c r="C316" s="44">
        <v>30</v>
      </c>
    </row>
    <row r="317" spans="1:3" ht="12.75">
      <c r="A317" s="43">
        <v>39398</v>
      </c>
      <c r="B317" s="44">
        <f t="shared" si="5"/>
        <v>58081.97</v>
      </c>
      <c r="C317" s="44">
        <v>30</v>
      </c>
    </row>
    <row r="318" spans="1:3" ht="12.75">
      <c r="A318" s="43">
        <v>39399</v>
      </c>
      <c r="B318" s="44">
        <f t="shared" si="5"/>
        <v>58111.97</v>
      </c>
      <c r="C318" s="44">
        <v>30</v>
      </c>
    </row>
    <row r="319" spans="1:3" ht="12.75">
      <c r="A319" s="43">
        <v>39400</v>
      </c>
      <c r="B319" s="44">
        <f t="shared" si="5"/>
        <v>58121.97</v>
      </c>
      <c r="C319" s="44">
        <v>10</v>
      </c>
    </row>
    <row r="320" spans="1:3" ht="12.75">
      <c r="A320" s="43">
        <v>39401</v>
      </c>
      <c r="B320" s="44">
        <f t="shared" si="5"/>
        <v>58131.97</v>
      </c>
      <c r="C320" s="44">
        <v>10</v>
      </c>
    </row>
    <row r="321" spans="1:3" ht="12.75">
      <c r="A321" s="43">
        <v>39402</v>
      </c>
      <c r="B321" s="44">
        <f t="shared" si="5"/>
        <v>58151.97</v>
      </c>
      <c r="C321" s="44">
        <v>20</v>
      </c>
    </row>
    <row r="322" spans="1:3" ht="12.75">
      <c r="A322" s="43">
        <v>39403</v>
      </c>
      <c r="B322" s="44">
        <f t="shared" si="5"/>
        <v>58161.97</v>
      </c>
      <c r="C322" s="44">
        <v>10</v>
      </c>
    </row>
    <row r="323" spans="1:3" ht="12.75">
      <c r="A323" s="43">
        <v>39404</v>
      </c>
      <c r="B323" s="44">
        <f t="shared" si="5"/>
        <v>58174.97</v>
      </c>
      <c r="C323" s="44">
        <v>13</v>
      </c>
    </row>
    <row r="324" spans="1:3" ht="12.75">
      <c r="A324" s="43">
        <v>39405</v>
      </c>
      <c r="B324" s="44">
        <f t="shared" si="5"/>
        <v>58187.97</v>
      </c>
      <c r="C324" s="44">
        <v>13</v>
      </c>
    </row>
    <row r="325" spans="1:3" ht="12.75">
      <c r="A325" s="43">
        <v>39406</v>
      </c>
      <c r="B325" s="44">
        <f t="shared" si="5"/>
        <v>58200.97</v>
      </c>
      <c r="C325" s="44">
        <v>13</v>
      </c>
    </row>
    <row r="326" spans="1:3" ht="12.75">
      <c r="A326" s="43">
        <v>39407</v>
      </c>
      <c r="B326" s="44">
        <f t="shared" si="5"/>
        <v>58213.97</v>
      </c>
      <c r="C326" s="44">
        <v>13</v>
      </c>
    </row>
    <row r="327" spans="1:3" ht="12.75">
      <c r="A327" s="43">
        <v>39408</v>
      </c>
      <c r="B327" s="44">
        <f t="shared" si="5"/>
        <v>58226.97</v>
      </c>
      <c r="C327" s="44">
        <v>13</v>
      </c>
    </row>
    <row r="328" spans="1:3" ht="12.75">
      <c r="A328" s="43">
        <v>39409</v>
      </c>
      <c r="B328" s="44">
        <f t="shared" si="5"/>
        <v>58239.97</v>
      </c>
      <c r="C328" s="44">
        <v>13</v>
      </c>
    </row>
    <row r="329" spans="1:3" ht="12.75">
      <c r="A329" s="43">
        <v>39410</v>
      </c>
      <c r="B329" s="44">
        <f t="shared" si="5"/>
        <v>58264.97</v>
      </c>
      <c r="C329" s="44">
        <v>25</v>
      </c>
    </row>
    <row r="330" spans="1:3" ht="12.75">
      <c r="A330" s="43">
        <v>39411</v>
      </c>
      <c r="B330" s="44">
        <f t="shared" si="5"/>
        <v>58277.97</v>
      </c>
      <c r="C330" s="44">
        <v>13</v>
      </c>
    </row>
    <row r="331" spans="1:3" ht="12.75">
      <c r="A331" s="43">
        <v>39412</v>
      </c>
      <c r="B331" s="44">
        <f t="shared" si="5"/>
        <v>58290.97</v>
      </c>
      <c r="C331" s="44">
        <v>13</v>
      </c>
    </row>
    <row r="332" spans="1:3" ht="12.75">
      <c r="A332" s="43">
        <v>39413</v>
      </c>
      <c r="B332" s="44">
        <f t="shared" si="5"/>
        <v>58303.97</v>
      </c>
      <c r="C332" s="44">
        <v>13</v>
      </c>
    </row>
    <row r="333" spans="1:3" ht="12.75">
      <c r="A333" s="43">
        <v>39414</v>
      </c>
      <c r="B333" s="44">
        <f t="shared" si="5"/>
        <v>58323.97</v>
      </c>
      <c r="C333" s="44">
        <v>20</v>
      </c>
    </row>
    <row r="334" spans="1:3" ht="12.75">
      <c r="A334" s="43">
        <v>39415</v>
      </c>
      <c r="B334" s="44">
        <f t="shared" si="5"/>
        <v>58363.97</v>
      </c>
      <c r="C334" s="44">
        <v>40</v>
      </c>
    </row>
    <row r="335" spans="1:3" ht="12.75">
      <c r="A335" s="43">
        <v>39416</v>
      </c>
      <c r="B335" s="44">
        <f t="shared" si="5"/>
        <v>58401.97</v>
      </c>
      <c r="C335" s="44">
        <v>38</v>
      </c>
    </row>
    <row r="336" spans="1:3" ht="12.75">
      <c r="A336" s="2">
        <v>39417</v>
      </c>
      <c r="B336" s="142">
        <f t="shared" si="5"/>
        <v>58421.97</v>
      </c>
      <c r="C336" s="142">
        <v>20</v>
      </c>
    </row>
    <row r="337" spans="1:3" ht="12.75">
      <c r="A337" s="2">
        <v>39418</v>
      </c>
      <c r="B337" s="142">
        <f t="shared" si="5"/>
        <v>58423.97</v>
      </c>
      <c r="C337" s="142">
        <v>2</v>
      </c>
    </row>
    <row r="338" spans="1:3" ht="12.75">
      <c r="A338" s="2">
        <v>39419</v>
      </c>
      <c r="B338" s="142">
        <f t="shared" si="5"/>
        <v>58425.97</v>
      </c>
      <c r="C338" s="142">
        <v>2</v>
      </c>
    </row>
    <row r="339" spans="1:3" ht="12.75">
      <c r="A339" s="2">
        <v>39420</v>
      </c>
      <c r="B339" s="142">
        <f t="shared" si="5"/>
        <v>58435.97</v>
      </c>
      <c r="C339" s="142">
        <v>10</v>
      </c>
    </row>
    <row r="340" spans="1:3" ht="12.75">
      <c r="A340" s="2">
        <v>39421</v>
      </c>
      <c r="B340" s="142">
        <f t="shared" si="5"/>
        <v>58445.97</v>
      </c>
      <c r="C340" s="142">
        <v>10</v>
      </c>
    </row>
    <row r="341" spans="1:3" ht="12.75">
      <c r="A341" s="2">
        <v>39422</v>
      </c>
      <c r="B341" s="142">
        <f t="shared" si="5"/>
        <v>58455.97</v>
      </c>
      <c r="C341" s="142">
        <v>10</v>
      </c>
    </row>
    <row r="342" spans="1:3" ht="12.75">
      <c r="A342" s="2">
        <v>39423</v>
      </c>
      <c r="B342" s="142">
        <f t="shared" si="5"/>
        <v>58475.97</v>
      </c>
      <c r="C342" s="142">
        <v>20</v>
      </c>
    </row>
    <row r="343" spans="1:3" ht="12.75">
      <c r="A343" s="2">
        <v>39424</v>
      </c>
      <c r="B343" s="142">
        <f t="shared" si="5"/>
        <v>58495.97</v>
      </c>
      <c r="C343" s="142">
        <v>20</v>
      </c>
    </row>
    <row r="344" spans="1:3" ht="12.75">
      <c r="A344" s="2">
        <v>39425</v>
      </c>
      <c r="B344" s="142">
        <f t="shared" si="5"/>
        <v>58515.97</v>
      </c>
      <c r="C344" s="142">
        <v>20</v>
      </c>
    </row>
    <row r="345" spans="1:3" ht="12.75">
      <c r="A345" s="2">
        <v>39426</v>
      </c>
      <c r="B345" s="142">
        <f t="shared" si="5"/>
        <v>58535.97</v>
      </c>
      <c r="C345" s="142">
        <v>20</v>
      </c>
    </row>
    <row r="346" spans="1:3" ht="12.75">
      <c r="A346" s="2">
        <v>39427</v>
      </c>
      <c r="B346" s="142">
        <f t="shared" si="5"/>
        <v>58555.97</v>
      </c>
      <c r="C346" s="142">
        <v>20</v>
      </c>
    </row>
    <row r="347" spans="1:3" ht="12.75">
      <c r="A347" s="2">
        <v>39428</v>
      </c>
      <c r="B347" s="142">
        <f t="shared" si="5"/>
        <v>58575.97</v>
      </c>
      <c r="C347" s="142">
        <v>20</v>
      </c>
    </row>
    <row r="348" spans="1:3" ht="12.75">
      <c r="A348" s="2">
        <v>39429</v>
      </c>
      <c r="B348" s="142">
        <f t="shared" si="5"/>
        <v>58595.97</v>
      </c>
      <c r="C348" s="142">
        <v>20</v>
      </c>
    </row>
    <row r="349" spans="1:3" ht="12.75">
      <c r="A349" s="2">
        <v>39430</v>
      </c>
      <c r="B349" s="142">
        <f t="shared" si="5"/>
        <v>58615.97</v>
      </c>
      <c r="C349" s="142">
        <v>20</v>
      </c>
    </row>
    <row r="350" spans="1:3" ht="12.75">
      <c r="A350" s="2">
        <v>39431</v>
      </c>
      <c r="B350" s="142">
        <f t="shared" si="5"/>
        <v>58635.97</v>
      </c>
      <c r="C350" s="142">
        <v>20</v>
      </c>
    </row>
    <row r="351" spans="1:3" ht="12.75">
      <c r="A351" s="2">
        <v>39432</v>
      </c>
      <c r="B351" s="142">
        <f t="shared" si="5"/>
        <v>58654.97</v>
      </c>
      <c r="C351" s="142">
        <v>19</v>
      </c>
    </row>
    <row r="352" spans="1:3" ht="12.75">
      <c r="A352" s="2">
        <v>39433</v>
      </c>
      <c r="B352" s="142">
        <f t="shared" si="5"/>
        <v>58664.97</v>
      </c>
      <c r="C352" s="142">
        <v>10</v>
      </c>
    </row>
    <row r="353" spans="1:3" ht="12.75">
      <c r="A353" s="2">
        <v>39434</v>
      </c>
      <c r="B353" s="142">
        <f t="shared" si="5"/>
        <v>58674.97</v>
      </c>
      <c r="C353" s="142">
        <v>10</v>
      </c>
    </row>
    <row r="354" spans="1:3" ht="12.75">
      <c r="A354" s="2">
        <v>39435</v>
      </c>
      <c r="B354" s="142">
        <f t="shared" si="5"/>
        <v>58684.97</v>
      </c>
      <c r="C354" s="142">
        <v>10</v>
      </c>
    </row>
    <row r="355" spans="1:3" ht="12.75">
      <c r="A355" s="2">
        <v>39436</v>
      </c>
      <c r="B355" s="142">
        <f t="shared" si="5"/>
        <v>58694.97</v>
      </c>
      <c r="C355" s="142">
        <v>10</v>
      </c>
    </row>
    <row r="356" spans="1:3" ht="12.75">
      <c r="A356" s="2">
        <v>39437</v>
      </c>
      <c r="B356" s="142">
        <f t="shared" si="5"/>
        <v>58704.97</v>
      </c>
      <c r="C356" s="142">
        <v>10</v>
      </c>
    </row>
    <row r="357" spans="1:3" ht="12.75">
      <c r="A357" s="2">
        <v>39438</v>
      </c>
      <c r="B357" s="142">
        <f t="shared" si="5"/>
        <v>58714.97</v>
      </c>
      <c r="C357" s="142">
        <v>10</v>
      </c>
    </row>
    <row r="358" spans="1:3" ht="12.75">
      <c r="A358" s="2">
        <v>39439</v>
      </c>
      <c r="B358" s="142">
        <f t="shared" si="5"/>
        <v>58724.97</v>
      </c>
      <c r="C358" s="142">
        <v>10</v>
      </c>
    </row>
    <row r="359" spans="1:3" ht="12.75">
      <c r="A359" s="2">
        <v>39440</v>
      </c>
      <c r="B359" s="142">
        <f t="shared" si="5"/>
        <v>58734.97</v>
      </c>
      <c r="C359" s="142">
        <v>10</v>
      </c>
    </row>
    <row r="360" spans="1:3" ht="12.75">
      <c r="A360" s="2">
        <v>39441</v>
      </c>
      <c r="B360" s="142">
        <f t="shared" si="5"/>
        <v>58744.97</v>
      </c>
      <c r="C360" s="142">
        <v>10</v>
      </c>
    </row>
    <row r="361" spans="1:3" ht="12.75">
      <c r="A361" s="2">
        <v>39442</v>
      </c>
      <c r="B361" s="142">
        <f t="shared" si="5"/>
        <v>58754.97</v>
      </c>
      <c r="C361" s="142">
        <v>10</v>
      </c>
    </row>
    <row r="362" spans="1:3" ht="12.75">
      <c r="A362" s="2">
        <v>39443</v>
      </c>
      <c r="B362" s="142">
        <f t="shared" si="5"/>
        <v>58769.97</v>
      </c>
      <c r="C362" s="142">
        <v>15</v>
      </c>
    </row>
    <row r="363" spans="1:3" ht="12.75">
      <c r="A363" s="2">
        <v>39444</v>
      </c>
      <c r="B363" s="142">
        <f t="shared" si="5"/>
        <v>58779.97</v>
      </c>
      <c r="C363" s="142">
        <v>10</v>
      </c>
    </row>
    <row r="364" spans="1:3" ht="12.75">
      <c r="A364" s="2">
        <v>39445</v>
      </c>
      <c r="B364" s="142">
        <f t="shared" si="5"/>
        <v>58799.97</v>
      </c>
      <c r="C364" s="142">
        <v>20</v>
      </c>
    </row>
    <row r="365" spans="1:3" ht="12.75">
      <c r="A365" s="2">
        <v>39446</v>
      </c>
      <c r="B365" s="142">
        <f t="shared" si="5"/>
        <v>58819.97</v>
      </c>
      <c r="C365" s="142">
        <v>20</v>
      </c>
    </row>
    <row r="366" spans="1:3" ht="12.75">
      <c r="A366" s="2">
        <v>39447</v>
      </c>
      <c r="B366" s="142">
        <f t="shared" si="5"/>
        <v>58839.97</v>
      </c>
      <c r="C366" s="142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H367"/>
  <sheetViews>
    <sheetView workbookViewId="0" topLeftCell="A1">
      <selection activeCell="F2" sqref="F2"/>
    </sheetView>
  </sheetViews>
  <sheetFormatPr defaultColWidth="11.421875" defaultRowHeight="12.75"/>
  <cols>
    <col min="1" max="1" width="10.140625" style="3" bestFit="1" customWidth="1"/>
    <col min="2" max="2" width="16.8515625" style="4" bestFit="1" customWidth="1"/>
    <col min="3" max="3" width="13.140625" style="138" bestFit="1" customWidth="1"/>
    <col min="6" max="6" width="13.57421875" style="0" customWidth="1"/>
    <col min="7" max="7" width="7.28125" style="0" bestFit="1" customWidth="1"/>
  </cols>
  <sheetData>
    <row r="1" spans="1:7" ht="12.75">
      <c r="A1" s="11" t="s">
        <v>0</v>
      </c>
      <c r="B1" s="12" t="s">
        <v>3</v>
      </c>
      <c r="C1" s="139" t="s">
        <v>1</v>
      </c>
      <c r="E1" s="10"/>
      <c r="F1" s="18" t="s">
        <v>5</v>
      </c>
      <c r="G1" s="5"/>
    </row>
    <row r="2" spans="1:7" ht="12.75">
      <c r="A2" s="43">
        <v>39448</v>
      </c>
      <c r="B2" s="44">
        <f>IF(C2&gt;1,'Einspeisung 2007'!B366+C2,"-")</f>
        <v>58844.97</v>
      </c>
      <c r="C2" s="140">
        <v>5</v>
      </c>
      <c r="E2" s="15" t="s">
        <v>2</v>
      </c>
      <c r="F2" s="17">
        <f>SUM(C2:C367)</f>
        <v>28123</v>
      </c>
      <c r="G2" s="5"/>
    </row>
    <row r="3" spans="1:7" ht="12.75">
      <c r="A3" s="43">
        <v>39449</v>
      </c>
      <c r="B3" s="44">
        <f aca="true" t="shared" si="0" ref="B3:B67">IF(C3&gt;1,B2+C3,"-")</f>
        <v>58854.97</v>
      </c>
      <c r="C3" s="140">
        <v>10</v>
      </c>
      <c r="E3" s="5"/>
      <c r="F3" s="5"/>
      <c r="G3" s="6"/>
    </row>
    <row r="4" spans="1:8" ht="12.75">
      <c r="A4" s="43">
        <v>39450</v>
      </c>
      <c r="B4" s="44">
        <f t="shared" si="0"/>
        <v>58864.97</v>
      </c>
      <c r="C4" s="140">
        <v>10</v>
      </c>
      <c r="E4" s="5"/>
      <c r="F4" s="5"/>
      <c r="G4" s="5"/>
      <c r="H4" s="5"/>
    </row>
    <row r="5" spans="1:8" ht="12.75">
      <c r="A5" s="43">
        <v>39451</v>
      </c>
      <c r="B5" s="44">
        <f t="shared" si="0"/>
        <v>58874.97</v>
      </c>
      <c r="C5" s="140">
        <v>10</v>
      </c>
      <c r="E5" s="5"/>
      <c r="F5" s="5"/>
      <c r="G5" s="5"/>
      <c r="H5" s="5"/>
    </row>
    <row r="6" spans="1:7" ht="12.75">
      <c r="A6" s="43">
        <v>39452</v>
      </c>
      <c r="B6" s="44">
        <f t="shared" si="0"/>
        <v>58884.97</v>
      </c>
      <c r="C6" s="140">
        <v>10</v>
      </c>
      <c r="E6" s="5"/>
      <c r="F6" s="5"/>
      <c r="G6" s="5"/>
    </row>
    <row r="7" spans="1:3" ht="12.75">
      <c r="A7" s="43">
        <v>39453</v>
      </c>
      <c r="B7" s="44">
        <f t="shared" si="0"/>
        <v>58894.97</v>
      </c>
      <c r="C7" s="140">
        <v>10</v>
      </c>
    </row>
    <row r="8" spans="1:3" ht="12.75">
      <c r="A8" s="43">
        <v>39454</v>
      </c>
      <c r="B8" s="44">
        <f t="shared" si="0"/>
        <v>58904.97</v>
      </c>
      <c r="C8" s="140">
        <v>10</v>
      </c>
    </row>
    <row r="9" spans="1:3" ht="12.75">
      <c r="A9" s="43">
        <v>39455</v>
      </c>
      <c r="B9" s="44">
        <f t="shared" si="0"/>
        <v>58914.97</v>
      </c>
      <c r="C9" s="140">
        <v>10</v>
      </c>
    </row>
    <row r="10" spans="1:3" ht="12.75">
      <c r="A10" s="43">
        <v>39456</v>
      </c>
      <c r="B10" s="44">
        <f t="shared" si="0"/>
        <v>58924.97</v>
      </c>
      <c r="C10" s="140">
        <v>10</v>
      </c>
    </row>
    <row r="11" spans="1:3" ht="12.75">
      <c r="A11" s="43">
        <v>39457</v>
      </c>
      <c r="B11" s="44">
        <f t="shared" si="0"/>
        <v>58934.97</v>
      </c>
      <c r="C11" s="140">
        <v>10</v>
      </c>
    </row>
    <row r="12" spans="1:3" ht="12.75">
      <c r="A12" s="43">
        <v>39458</v>
      </c>
      <c r="B12" s="44">
        <f t="shared" si="0"/>
        <v>58954.97</v>
      </c>
      <c r="C12" s="140">
        <v>20</v>
      </c>
    </row>
    <row r="13" spans="1:5" ht="12.75">
      <c r="A13" s="43">
        <v>39459</v>
      </c>
      <c r="B13" s="44">
        <f t="shared" si="0"/>
        <v>58974.97</v>
      </c>
      <c r="C13" s="140">
        <v>20</v>
      </c>
      <c r="E13" s="7"/>
    </row>
    <row r="14" spans="1:3" ht="12.75">
      <c r="A14" s="43">
        <v>39460</v>
      </c>
      <c r="B14" s="44">
        <f t="shared" si="0"/>
        <v>58994.97</v>
      </c>
      <c r="C14" s="140">
        <v>20</v>
      </c>
    </row>
    <row r="15" spans="1:3" ht="12.75">
      <c r="A15" s="43">
        <v>39461</v>
      </c>
      <c r="B15" s="44">
        <f t="shared" si="0"/>
        <v>59014.97</v>
      </c>
      <c r="C15" s="140">
        <v>20</v>
      </c>
    </row>
    <row r="16" spans="1:3" ht="12.75">
      <c r="A16" s="43">
        <v>39462</v>
      </c>
      <c r="B16" s="44">
        <f t="shared" si="0"/>
        <v>59034.97</v>
      </c>
      <c r="C16" s="140">
        <v>20</v>
      </c>
    </row>
    <row r="17" spans="1:3" ht="12.75">
      <c r="A17" s="43">
        <v>39463</v>
      </c>
      <c r="B17" s="44">
        <f t="shared" si="0"/>
        <v>59054.97</v>
      </c>
      <c r="C17" s="140">
        <v>20</v>
      </c>
    </row>
    <row r="18" spans="1:3" ht="12.75">
      <c r="A18" s="43">
        <v>39464</v>
      </c>
      <c r="B18" s="44">
        <f t="shared" si="0"/>
        <v>59074.97</v>
      </c>
      <c r="C18" s="140">
        <v>20</v>
      </c>
    </row>
    <row r="19" spans="1:3" ht="12.75">
      <c r="A19" s="43">
        <v>39465</v>
      </c>
      <c r="B19" s="44">
        <f t="shared" si="0"/>
        <v>59094.97</v>
      </c>
      <c r="C19" s="140">
        <v>20</v>
      </c>
    </row>
    <row r="20" spans="1:3" ht="12.75">
      <c r="A20" s="43">
        <v>39466</v>
      </c>
      <c r="B20" s="44">
        <f t="shared" si="0"/>
        <v>59114.97</v>
      </c>
      <c r="C20" s="140">
        <v>20</v>
      </c>
    </row>
    <row r="21" spans="1:3" ht="12.75">
      <c r="A21" s="43">
        <v>39467</v>
      </c>
      <c r="B21" s="44">
        <f t="shared" si="0"/>
        <v>59144.97</v>
      </c>
      <c r="C21" s="140">
        <v>30</v>
      </c>
    </row>
    <row r="22" spans="1:3" ht="12.75">
      <c r="A22" s="43">
        <v>39468</v>
      </c>
      <c r="B22" s="44">
        <f t="shared" si="0"/>
        <v>59184.97</v>
      </c>
      <c r="C22" s="140">
        <v>40</v>
      </c>
    </row>
    <row r="23" spans="1:3" ht="12.75">
      <c r="A23" s="43">
        <v>39469</v>
      </c>
      <c r="B23" s="44">
        <f t="shared" si="0"/>
        <v>59224.97</v>
      </c>
      <c r="C23" s="140">
        <v>40</v>
      </c>
    </row>
    <row r="24" spans="1:3" ht="12.75">
      <c r="A24" s="43">
        <v>39470</v>
      </c>
      <c r="B24" s="44">
        <f t="shared" si="0"/>
        <v>59264.97</v>
      </c>
      <c r="C24" s="140">
        <v>40</v>
      </c>
    </row>
    <row r="25" spans="1:3" ht="12.75">
      <c r="A25" s="43">
        <v>39471</v>
      </c>
      <c r="B25" s="44">
        <f t="shared" si="0"/>
        <v>59304.97</v>
      </c>
      <c r="C25" s="140">
        <v>40</v>
      </c>
    </row>
    <row r="26" spans="1:3" ht="12.75">
      <c r="A26" s="43">
        <v>39472</v>
      </c>
      <c r="B26" s="44">
        <f t="shared" si="0"/>
        <v>59344.97</v>
      </c>
      <c r="C26" s="140">
        <v>40</v>
      </c>
    </row>
    <row r="27" spans="1:3" ht="12.75">
      <c r="A27" s="43">
        <v>39473</v>
      </c>
      <c r="B27" s="44">
        <f t="shared" si="0"/>
        <v>59384.97</v>
      </c>
      <c r="C27" s="140">
        <v>40</v>
      </c>
    </row>
    <row r="28" spans="1:3" ht="12.75">
      <c r="A28" s="43">
        <v>39474</v>
      </c>
      <c r="B28" s="44">
        <f t="shared" si="0"/>
        <v>59424.97</v>
      </c>
      <c r="C28" s="140">
        <v>40</v>
      </c>
    </row>
    <row r="29" spans="1:3" ht="12.75">
      <c r="A29" s="43">
        <v>39475</v>
      </c>
      <c r="B29" s="44">
        <f t="shared" si="0"/>
        <v>59454.97</v>
      </c>
      <c r="C29" s="140">
        <v>30</v>
      </c>
    </row>
    <row r="30" spans="1:3" ht="12.75">
      <c r="A30" s="43">
        <v>39476</v>
      </c>
      <c r="B30" s="44">
        <f t="shared" si="0"/>
        <v>59484.97</v>
      </c>
      <c r="C30" s="140">
        <v>30</v>
      </c>
    </row>
    <row r="31" spans="1:3" ht="12.75">
      <c r="A31" s="43">
        <v>39477</v>
      </c>
      <c r="B31" s="44">
        <f t="shared" si="0"/>
        <v>59514.97</v>
      </c>
      <c r="C31" s="140">
        <v>30</v>
      </c>
    </row>
    <row r="32" spans="1:3" ht="12.75">
      <c r="A32" s="43">
        <v>39478</v>
      </c>
      <c r="B32" s="44">
        <f t="shared" si="0"/>
        <v>59544.97</v>
      </c>
      <c r="C32" s="140">
        <v>30</v>
      </c>
    </row>
    <row r="33" spans="1:3" ht="12.75">
      <c r="A33" s="47">
        <v>39479</v>
      </c>
      <c r="B33" s="48">
        <f t="shared" si="0"/>
        <v>59574.97</v>
      </c>
      <c r="C33" s="147">
        <v>30</v>
      </c>
    </row>
    <row r="34" spans="1:3" ht="12.75">
      <c r="A34" s="47">
        <v>39480</v>
      </c>
      <c r="B34" s="48">
        <f t="shared" si="0"/>
        <v>59604.97</v>
      </c>
      <c r="C34" s="147">
        <v>30</v>
      </c>
    </row>
    <row r="35" spans="1:3" ht="12.75">
      <c r="A35" s="47">
        <v>39481</v>
      </c>
      <c r="B35" s="48">
        <f t="shared" si="0"/>
        <v>59634.97</v>
      </c>
      <c r="C35" s="147">
        <v>30</v>
      </c>
    </row>
    <row r="36" spans="1:3" ht="12.75">
      <c r="A36" s="47">
        <v>39482</v>
      </c>
      <c r="B36" s="48">
        <f t="shared" si="0"/>
        <v>59664.97</v>
      </c>
      <c r="C36" s="147">
        <v>30</v>
      </c>
    </row>
    <row r="37" spans="1:3" ht="12.75">
      <c r="A37" s="47">
        <v>39483</v>
      </c>
      <c r="B37" s="48">
        <f t="shared" si="0"/>
        <v>59709.97</v>
      </c>
      <c r="C37" s="147">
        <v>45</v>
      </c>
    </row>
    <row r="38" spans="1:3" ht="12.75">
      <c r="A38" s="47">
        <v>39484</v>
      </c>
      <c r="B38" s="48">
        <f t="shared" si="0"/>
        <v>59759.97</v>
      </c>
      <c r="C38" s="147">
        <v>50</v>
      </c>
    </row>
    <row r="39" spans="1:3" ht="12.75">
      <c r="A39" s="47">
        <v>39485</v>
      </c>
      <c r="B39" s="48">
        <f t="shared" si="0"/>
        <v>59809.97</v>
      </c>
      <c r="C39" s="147">
        <v>50</v>
      </c>
    </row>
    <row r="40" spans="1:3" ht="12.75">
      <c r="A40" s="47">
        <v>39486</v>
      </c>
      <c r="B40" s="48">
        <f t="shared" si="0"/>
        <v>59887.97</v>
      </c>
      <c r="C40" s="147">
        <v>78</v>
      </c>
    </row>
    <row r="41" spans="1:3" ht="12.75">
      <c r="A41" s="47">
        <v>39487</v>
      </c>
      <c r="B41" s="48">
        <f t="shared" si="0"/>
        <v>59968.97</v>
      </c>
      <c r="C41" s="147">
        <v>81</v>
      </c>
    </row>
    <row r="42" spans="1:3" ht="12.75">
      <c r="A42" s="47">
        <v>39488</v>
      </c>
      <c r="B42" s="48">
        <f t="shared" si="0"/>
        <v>60048.97</v>
      </c>
      <c r="C42" s="147">
        <v>80</v>
      </c>
    </row>
    <row r="43" spans="1:3" ht="12.75">
      <c r="A43" s="47">
        <v>39489</v>
      </c>
      <c r="B43" s="48">
        <f t="shared" si="0"/>
        <v>60128.97</v>
      </c>
      <c r="C43" s="147">
        <v>80</v>
      </c>
    </row>
    <row r="44" spans="1:3" ht="12.75">
      <c r="A44" s="47">
        <v>39490</v>
      </c>
      <c r="B44" s="48">
        <f t="shared" si="0"/>
        <v>60208.97</v>
      </c>
      <c r="C44" s="147">
        <v>80</v>
      </c>
    </row>
    <row r="45" spans="1:3" ht="12.75">
      <c r="A45" s="47">
        <v>39491</v>
      </c>
      <c r="B45" s="48">
        <f t="shared" si="0"/>
        <v>60289.97</v>
      </c>
      <c r="C45" s="147">
        <v>81</v>
      </c>
    </row>
    <row r="46" spans="1:3" ht="12.75">
      <c r="A46" s="47">
        <v>39492</v>
      </c>
      <c r="B46" s="48">
        <f t="shared" si="0"/>
        <v>60339.97</v>
      </c>
      <c r="C46" s="147">
        <v>50</v>
      </c>
    </row>
    <row r="47" spans="1:3" ht="12.75">
      <c r="A47" s="47">
        <v>39493</v>
      </c>
      <c r="B47" s="48">
        <f t="shared" si="0"/>
        <v>60389.97</v>
      </c>
      <c r="C47" s="147">
        <v>50</v>
      </c>
    </row>
    <row r="48" spans="1:3" ht="12.75">
      <c r="A48" s="47">
        <v>39494</v>
      </c>
      <c r="B48" s="48">
        <f t="shared" si="0"/>
        <v>60469.97</v>
      </c>
      <c r="C48" s="147">
        <v>80</v>
      </c>
    </row>
    <row r="49" spans="1:3" ht="12.75">
      <c r="A49" s="47">
        <v>39495</v>
      </c>
      <c r="B49" s="48">
        <f t="shared" si="0"/>
        <v>60538.97</v>
      </c>
      <c r="C49" s="147">
        <v>69</v>
      </c>
    </row>
    <row r="50" spans="1:3" ht="12.75">
      <c r="A50" s="47">
        <v>39496</v>
      </c>
      <c r="B50" s="48">
        <f t="shared" si="0"/>
        <v>60623.97</v>
      </c>
      <c r="C50" s="147">
        <v>85</v>
      </c>
    </row>
    <row r="51" spans="1:3" ht="12.75">
      <c r="A51" s="47">
        <v>39497</v>
      </c>
      <c r="B51" s="48">
        <f t="shared" si="0"/>
        <v>60708.97</v>
      </c>
      <c r="C51" s="147">
        <v>85</v>
      </c>
    </row>
    <row r="52" spans="1:3" ht="12.75">
      <c r="A52" s="47">
        <v>39498</v>
      </c>
      <c r="B52" s="48">
        <f t="shared" si="0"/>
        <v>60758.97</v>
      </c>
      <c r="C52" s="147">
        <v>50</v>
      </c>
    </row>
    <row r="53" spans="1:3" ht="12.75">
      <c r="A53" s="47">
        <v>39499</v>
      </c>
      <c r="B53" s="48">
        <f t="shared" si="0"/>
        <v>60808.97</v>
      </c>
      <c r="C53" s="147">
        <v>50</v>
      </c>
    </row>
    <row r="54" spans="1:3" ht="12.75">
      <c r="A54" s="47">
        <v>39500</v>
      </c>
      <c r="B54" s="48">
        <f t="shared" si="0"/>
        <v>60868.97</v>
      </c>
      <c r="C54" s="147">
        <v>60</v>
      </c>
    </row>
    <row r="55" spans="1:3" ht="12.75">
      <c r="A55" s="47">
        <v>39501</v>
      </c>
      <c r="B55" s="48">
        <f t="shared" si="0"/>
        <v>60935.97</v>
      </c>
      <c r="C55" s="147">
        <v>67</v>
      </c>
    </row>
    <row r="56" spans="1:3" ht="12.75">
      <c r="A56" s="47">
        <v>39502</v>
      </c>
      <c r="B56" s="48">
        <f t="shared" si="0"/>
        <v>61015.97</v>
      </c>
      <c r="C56" s="147">
        <v>80</v>
      </c>
    </row>
    <row r="57" spans="1:3" ht="12.75">
      <c r="A57" s="47">
        <v>39503</v>
      </c>
      <c r="B57" s="48">
        <f t="shared" si="0"/>
        <v>61065.97</v>
      </c>
      <c r="C57" s="147">
        <v>50</v>
      </c>
    </row>
    <row r="58" spans="1:3" ht="12.75">
      <c r="A58" s="47">
        <v>39504</v>
      </c>
      <c r="B58" s="48">
        <f t="shared" si="0"/>
        <v>61115.97</v>
      </c>
      <c r="C58" s="147">
        <v>50</v>
      </c>
    </row>
    <row r="59" spans="1:3" ht="12.75">
      <c r="A59" s="47">
        <v>39505</v>
      </c>
      <c r="B59" s="48">
        <f t="shared" si="0"/>
        <v>61165.97</v>
      </c>
      <c r="C59" s="147">
        <v>50</v>
      </c>
    </row>
    <row r="60" spans="1:3" ht="12.75">
      <c r="A60" s="47">
        <v>39506</v>
      </c>
      <c r="B60" s="48">
        <f t="shared" si="0"/>
        <v>61215.97</v>
      </c>
      <c r="C60" s="147">
        <v>50</v>
      </c>
    </row>
    <row r="61" spans="1:3" ht="12.75">
      <c r="A61" s="47">
        <v>39507</v>
      </c>
      <c r="B61" s="48">
        <f t="shared" si="0"/>
        <v>61269.97</v>
      </c>
      <c r="C61" s="147">
        <v>54</v>
      </c>
    </row>
    <row r="62" spans="1:4" ht="12.75">
      <c r="A62" s="43">
        <v>39508</v>
      </c>
      <c r="B62" s="44">
        <f t="shared" si="0"/>
        <v>61285.97</v>
      </c>
      <c r="C62" s="140">
        <v>16</v>
      </c>
      <c r="D62" s="117"/>
    </row>
    <row r="63" spans="1:4" ht="12.75">
      <c r="A63" s="43">
        <v>39509</v>
      </c>
      <c r="B63" s="44">
        <f t="shared" si="0"/>
        <v>61305.97</v>
      </c>
      <c r="C63" s="140">
        <v>20</v>
      </c>
      <c r="D63" s="117"/>
    </row>
    <row r="64" spans="1:4" ht="12.75">
      <c r="A64" s="43">
        <v>39510</v>
      </c>
      <c r="B64" s="44">
        <f t="shared" si="0"/>
        <v>61325.97</v>
      </c>
      <c r="C64" s="140">
        <v>20</v>
      </c>
      <c r="D64" s="117"/>
    </row>
    <row r="65" spans="1:4" ht="12.75">
      <c r="A65" s="43">
        <v>39511</v>
      </c>
      <c r="B65" s="44">
        <f t="shared" si="0"/>
        <v>61355.97</v>
      </c>
      <c r="C65" s="140">
        <v>30</v>
      </c>
      <c r="D65" s="117"/>
    </row>
    <row r="66" spans="1:4" ht="12.75">
      <c r="A66" s="43">
        <v>39512</v>
      </c>
      <c r="B66" s="44">
        <f t="shared" si="0"/>
        <v>61405.97</v>
      </c>
      <c r="C66" s="140">
        <v>50</v>
      </c>
      <c r="D66" s="117"/>
    </row>
    <row r="67" spans="1:4" ht="12.75">
      <c r="A67" s="43">
        <v>39513</v>
      </c>
      <c r="B67" s="44">
        <f t="shared" si="0"/>
        <v>61435.97</v>
      </c>
      <c r="C67" s="140">
        <v>30</v>
      </c>
      <c r="D67" s="117"/>
    </row>
    <row r="68" spans="1:4" ht="12.75">
      <c r="A68" s="43">
        <v>39514</v>
      </c>
      <c r="B68" s="44">
        <f>IF(C68&gt;1,B67+C68,"-")</f>
        <v>61465.97</v>
      </c>
      <c r="C68" s="140">
        <v>30</v>
      </c>
      <c r="D68" s="117"/>
    </row>
    <row r="69" spans="1:4" ht="12.75">
      <c r="A69" s="43">
        <v>39515</v>
      </c>
      <c r="B69" s="44">
        <f aca="true" t="shared" si="1" ref="B69:B131">IF(C69&gt;1,B68+C69,"-")</f>
        <v>61535.97</v>
      </c>
      <c r="C69" s="140">
        <v>70</v>
      </c>
      <c r="D69" s="117"/>
    </row>
    <row r="70" spans="1:4" ht="12.75">
      <c r="A70" s="43">
        <v>39516</v>
      </c>
      <c r="B70" s="44">
        <f t="shared" si="1"/>
        <v>61605.97</v>
      </c>
      <c r="C70" s="140">
        <v>70</v>
      </c>
      <c r="D70" s="117"/>
    </row>
    <row r="71" spans="1:4" ht="12.75">
      <c r="A71" s="43">
        <v>39517</v>
      </c>
      <c r="B71" s="44">
        <f t="shared" si="1"/>
        <v>61665.97</v>
      </c>
      <c r="C71" s="140">
        <v>60</v>
      </c>
      <c r="D71" s="117"/>
    </row>
    <row r="72" spans="1:4" ht="12.75">
      <c r="A72" s="43">
        <v>39518</v>
      </c>
      <c r="B72" s="44">
        <f t="shared" si="1"/>
        <v>61731.97</v>
      </c>
      <c r="C72" s="140">
        <v>66</v>
      </c>
      <c r="D72" s="117"/>
    </row>
    <row r="73" spans="1:4" ht="12.75">
      <c r="A73" s="43">
        <v>39519</v>
      </c>
      <c r="B73" s="44">
        <f t="shared" si="1"/>
        <v>61801.97</v>
      </c>
      <c r="C73" s="140">
        <v>70</v>
      </c>
      <c r="D73" s="117"/>
    </row>
    <row r="74" spans="1:4" ht="12.75">
      <c r="A74" s="43">
        <v>39520</v>
      </c>
      <c r="B74" s="44">
        <f t="shared" si="1"/>
        <v>61871.97</v>
      </c>
      <c r="C74" s="140">
        <v>70</v>
      </c>
      <c r="D74" s="117"/>
    </row>
    <row r="75" spans="1:4" ht="12.75">
      <c r="A75" s="43">
        <v>39521</v>
      </c>
      <c r="B75" s="44">
        <f t="shared" si="1"/>
        <v>61941.97</v>
      </c>
      <c r="C75" s="140">
        <v>70</v>
      </c>
      <c r="D75" s="117"/>
    </row>
    <row r="76" spans="1:4" ht="12.75">
      <c r="A76" s="43">
        <v>39522</v>
      </c>
      <c r="B76" s="44">
        <f t="shared" si="1"/>
        <v>62011.97</v>
      </c>
      <c r="C76" s="140">
        <v>70</v>
      </c>
      <c r="D76" s="117"/>
    </row>
    <row r="77" spans="1:4" ht="12.75">
      <c r="A77" s="43">
        <v>39523</v>
      </c>
      <c r="B77" s="44">
        <f t="shared" si="1"/>
        <v>62081.97</v>
      </c>
      <c r="C77" s="140">
        <v>70</v>
      </c>
      <c r="D77" s="117"/>
    </row>
    <row r="78" spans="1:4" ht="12.75">
      <c r="A78" s="43">
        <v>39524</v>
      </c>
      <c r="B78" s="44">
        <f t="shared" si="1"/>
        <v>62131.97</v>
      </c>
      <c r="C78" s="140">
        <v>50</v>
      </c>
      <c r="D78" s="117"/>
    </row>
    <row r="79" spans="1:4" ht="12.75">
      <c r="A79" s="43">
        <v>39525</v>
      </c>
      <c r="B79" s="44">
        <f t="shared" si="1"/>
        <v>62181.97</v>
      </c>
      <c r="C79" s="140">
        <v>50</v>
      </c>
      <c r="D79" s="117"/>
    </row>
    <row r="80" spans="1:4" ht="12.75">
      <c r="A80" s="43">
        <v>39526</v>
      </c>
      <c r="B80" s="44">
        <f t="shared" si="1"/>
        <v>62231.97</v>
      </c>
      <c r="C80" s="140">
        <v>50</v>
      </c>
      <c r="D80" s="117"/>
    </row>
    <row r="81" spans="1:4" ht="12.75">
      <c r="A81" s="43">
        <v>39527</v>
      </c>
      <c r="B81" s="44">
        <f t="shared" si="1"/>
        <v>62281.97</v>
      </c>
      <c r="C81" s="140">
        <v>50</v>
      </c>
      <c r="D81" s="117"/>
    </row>
    <row r="82" spans="1:4" ht="12.75">
      <c r="A82" s="43">
        <v>39528</v>
      </c>
      <c r="B82" s="44">
        <f t="shared" si="1"/>
        <v>62331.97</v>
      </c>
      <c r="C82" s="140">
        <v>50</v>
      </c>
      <c r="D82" s="117"/>
    </row>
    <row r="83" spans="1:4" ht="12.75">
      <c r="A83" s="43">
        <v>39529</v>
      </c>
      <c r="B83" s="44">
        <f t="shared" si="1"/>
        <v>62381.97</v>
      </c>
      <c r="C83" s="140">
        <v>50</v>
      </c>
      <c r="D83" s="117"/>
    </row>
    <row r="84" spans="1:4" ht="12.75">
      <c r="A84" s="43">
        <v>39530</v>
      </c>
      <c r="B84" s="44">
        <f t="shared" si="1"/>
        <v>62431.97</v>
      </c>
      <c r="C84" s="140">
        <v>50</v>
      </c>
      <c r="D84" s="117"/>
    </row>
    <row r="85" spans="1:4" ht="12.75">
      <c r="A85" s="43">
        <v>39531</v>
      </c>
      <c r="B85" s="44">
        <f t="shared" si="1"/>
        <v>62491.97</v>
      </c>
      <c r="C85" s="140">
        <v>60</v>
      </c>
      <c r="D85" s="117"/>
    </row>
    <row r="86" spans="1:4" ht="12.75">
      <c r="A86" s="43">
        <v>39532</v>
      </c>
      <c r="B86" s="44">
        <f t="shared" si="1"/>
        <v>62541.97</v>
      </c>
      <c r="C86" s="140">
        <v>50</v>
      </c>
      <c r="D86" s="117"/>
    </row>
    <row r="87" spans="1:4" ht="12.75">
      <c r="A87" s="43">
        <v>39533</v>
      </c>
      <c r="B87" s="44">
        <f t="shared" si="1"/>
        <v>62591.97</v>
      </c>
      <c r="C87" s="140">
        <v>50</v>
      </c>
      <c r="D87" s="117"/>
    </row>
    <row r="88" spans="1:4" ht="12.75">
      <c r="A88" s="43">
        <v>39534</v>
      </c>
      <c r="B88" s="44">
        <f t="shared" si="1"/>
        <v>62661.97</v>
      </c>
      <c r="C88" s="140">
        <v>70</v>
      </c>
      <c r="D88" s="117"/>
    </row>
    <row r="89" spans="1:4" ht="12.75">
      <c r="A89" s="43">
        <v>39535</v>
      </c>
      <c r="B89" s="44">
        <f t="shared" si="1"/>
        <v>62761.97</v>
      </c>
      <c r="C89" s="140">
        <v>100</v>
      </c>
      <c r="D89" s="117"/>
    </row>
    <row r="90" spans="1:4" ht="12.75">
      <c r="A90" s="43">
        <v>39536</v>
      </c>
      <c r="B90" s="44">
        <f t="shared" si="1"/>
        <v>62861.97</v>
      </c>
      <c r="C90" s="140">
        <v>100</v>
      </c>
      <c r="D90" s="117"/>
    </row>
    <row r="91" spans="1:4" ht="12.75">
      <c r="A91" s="43">
        <v>39537</v>
      </c>
      <c r="B91" s="44">
        <f t="shared" si="1"/>
        <v>62911.97</v>
      </c>
      <c r="C91" s="140">
        <v>50</v>
      </c>
      <c r="D91" s="117"/>
    </row>
    <row r="92" spans="1:4" ht="12.75">
      <c r="A92" s="43">
        <v>39538</v>
      </c>
      <c r="B92" s="44">
        <f t="shared" si="1"/>
        <v>63011.97</v>
      </c>
      <c r="C92" s="140">
        <v>100</v>
      </c>
      <c r="D92" s="117"/>
    </row>
    <row r="93" spans="1:3" ht="12.75">
      <c r="A93" s="45">
        <v>39539</v>
      </c>
      <c r="B93" s="46">
        <f t="shared" si="1"/>
        <v>63091.97</v>
      </c>
      <c r="C93" s="144">
        <v>80</v>
      </c>
    </row>
    <row r="94" spans="1:3" ht="12.75">
      <c r="A94" s="45">
        <v>39540</v>
      </c>
      <c r="B94" s="46">
        <f t="shared" si="1"/>
        <v>63171.97</v>
      </c>
      <c r="C94" s="144">
        <v>80</v>
      </c>
    </row>
    <row r="95" spans="1:3" ht="12.75">
      <c r="A95" s="45">
        <v>39541</v>
      </c>
      <c r="B95" s="46">
        <f t="shared" si="1"/>
        <v>63251.97</v>
      </c>
      <c r="C95" s="144">
        <v>80</v>
      </c>
    </row>
    <row r="96" spans="1:3" ht="12.75">
      <c r="A96" s="45">
        <v>39542</v>
      </c>
      <c r="B96" s="46">
        <f t="shared" si="1"/>
        <v>63331.97</v>
      </c>
      <c r="C96" s="144">
        <v>80</v>
      </c>
    </row>
    <row r="97" spans="1:3" ht="12.75">
      <c r="A97" s="45">
        <v>39543</v>
      </c>
      <c r="B97" s="46">
        <f t="shared" si="1"/>
        <v>63411.97</v>
      </c>
      <c r="C97" s="144">
        <v>80</v>
      </c>
    </row>
    <row r="98" spans="1:3" ht="12.75">
      <c r="A98" s="45">
        <v>39544</v>
      </c>
      <c r="B98" s="46">
        <f t="shared" si="1"/>
        <v>63491.97</v>
      </c>
      <c r="C98" s="144">
        <v>80</v>
      </c>
    </row>
    <row r="99" spans="1:3" ht="12.75">
      <c r="A99" s="45">
        <v>39545</v>
      </c>
      <c r="B99" s="46">
        <f t="shared" si="1"/>
        <v>63571.97</v>
      </c>
      <c r="C99" s="144">
        <v>80</v>
      </c>
    </row>
    <row r="100" spans="1:3" ht="12.75">
      <c r="A100" s="45">
        <v>39546</v>
      </c>
      <c r="B100" s="46">
        <f t="shared" si="1"/>
        <v>63651.97</v>
      </c>
      <c r="C100" s="144">
        <v>80</v>
      </c>
    </row>
    <row r="101" spans="1:3" ht="12.75">
      <c r="A101" s="45">
        <v>39547</v>
      </c>
      <c r="B101" s="46">
        <f t="shared" si="1"/>
        <v>63731.97</v>
      </c>
      <c r="C101" s="144">
        <v>80</v>
      </c>
    </row>
    <row r="102" spans="1:3" ht="12.75">
      <c r="A102" s="45">
        <v>39548</v>
      </c>
      <c r="B102" s="46">
        <f t="shared" si="1"/>
        <v>63739.97</v>
      </c>
      <c r="C102" s="144">
        <v>8</v>
      </c>
    </row>
    <row r="103" spans="1:3" ht="12.75">
      <c r="A103" s="45">
        <v>39549</v>
      </c>
      <c r="B103" s="46">
        <f t="shared" si="1"/>
        <v>63819.97</v>
      </c>
      <c r="C103" s="144">
        <v>80</v>
      </c>
    </row>
    <row r="104" spans="1:3" ht="12.75">
      <c r="A104" s="45">
        <v>39550</v>
      </c>
      <c r="B104" s="46">
        <f t="shared" si="1"/>
        <v>63899.97</v>
      </c>
      <c r="C104" s="144">
        <v>80</v>
      </c>
    </row>
    <row r="105" spans="1:3" ht="12.75">
      <c r="A105" s="45">
        <v>39551</v>
      </c>
      <c r="B105" s="46">
        <f t="shared" si="1"/>
        <v>63979.97</v>
      </c>
      <c r="C105" s="144">
        <v>80</v>
      </c>
    </row>
    <row r="106" spans="1:3" ht="12.75">
      <c r="A106" s="45">
        <v>39552</v>
      </c>
      <c r="B106" s="46">
        <f t="shared" si="1"/>
        <v>64059.97</v>
      </c>
      <c r="C106" s="144">
        <v>80</v>
      </c>
    </row>
    <row r="107" spans="1:3" ht="12.75">
      <c r="A107" s="45">
        <v>39553</v>
      </c>
      <c r="B107" s="46">
        <f t="shared" si="1"/>
        <v>64139.97</v>
      </c>
      <c r="C107" s="144">
        <v>80</v>
      </c>
    </row>
    <row r="108" spans="1:3" ht="12.75">
      <c r="A108" s="45">
        <v>39554</v>
      </c>
      <c r="B108" s="46">
        <f t="shared" si="1"/>
        <v>64239.97</v>
      </c>
      <c r="C108" s="144">
        <v>100</v>
      </c>
    </row>
    <row r="109" spans="1:3" ht="12.75">
      <c r="A109" s="45">
        <v>39555</v>
      </c>
      <c r="B109" s="46">
        <f t="shared" si="1"/>
        <v>64339.97</v>
      </c>
      <c r="C109" s="144">
        <v>100</v>
      </c>
    </row>
    <row r="110" spans="1:3" ht="12.75">
      <c r="A110" s="45">
        <v>39556</v>
      </c>
      <c r="B110" s="46">
        <f t="shared" si="1"/>
        <v>64389.97</v>
      </c>
      <c r="C110" s="144">
        <v>50</v>
      </c>
    </row>
    <row r="111" spans="1:3" ht="12.75">
      <c r="A111" s="45">
        <v>39557</v>
      </c>
      <c r="B111" s="46">
        <f t="shared" si="1"/>
        <v>64439.97</v>
      </c>
      <c r="C111" s="144">
        <v>50</v>
      </c>
    </row>
    <row r="112" spans="1:3" ht="12.75">
      <c r="A112" s="45">
        <v>39558</v>
      </c>
      <c r="B112" s="46">
        <f t="shared" si="1"/>
        <v>64489.97</v>
      </c>
      <c r="C112" s="144">
        <v>50</v>
      </c>
    </row>
    <row r="113" spans="1:3" ht="12.75">
      <c r="A113" s="45">
        <v>39559</v>
      </c>
      <c r="B113" s="46">
        <f t="shared" si="1"/>
        <v>64589.97</v>
      </c>
      <c r="C113" s="144">
        <v>100</v>
      </c>
    </row>
    <row r="114" spans="1:3" ht="12.75">
      <c r="A114" s="45">
        <v>39560</v>
      </c>
      <c r="B114" s="46">
        <f t="shared" si="1"/>
        <v>64739.97</v>
      </c>
      <c r="C114" s="144">
        <v>150</v>
      </c>
    </row>
    <row r="115" spans="1:3" ht="12.75">
      <c r="A115" s="45">
        <v>39561</v>
      </c>
      <c r="B115" s="46">
        <f t="shared" si="1"/>
        <v>64889.97</v>
      </c>
      <c r="C115" s="144">
        <v>150</v>
      </c>
    </row>
    <row r="116" spans="1:3" ht="12.75">
      <c r="A116" s="45">
        <v>39562</v>
      </c>
      <c r="B116" s="46">
        <f t="shared" si="1"/>
        <v>65039.97</v>
      </c>
      <c r="C116" s="144">
        <v>150</v>
      </c>
    </row>
    <row r="117" spans="1:3" ht="12.75">
      <c r="A117" s="45">
        <v>39563</v>
      </c>
      <c r="B117" s="46">
        <f t="shared" si="1"/>
        <v>65189.97</v>
      </c>
      <c r="C117" s="144">
        <v>150</v>
      </c>
    </row>
    <row r="118" spans="1:3" ht="12.75">
      <c r="A118" s="45">
        <v>39564</v>
      </c>
      <c r="B118" s="46">
        <f t="shared" si="1"/>
        <v>65339.97</v>
      </c>
      <c r="C118" s="144">
        <v>150</v>
      </c>
    </row>
    <row r="119" spans="1:3" ht="12.75">
      <c r="A119" s="45">
        <v>39565</v>
      </c>
      <c r="B119" s="46">
        <f t="shared" si="1"/>
        <v>65479.97</v>
      </c>
      <c r="C119" s="144">
        <v>140</v>
      </c>
    </row>
    <row r="120" spans="1:3" ht="12.75">
      <c r="A120" s="45">
        <v>39566</v>
      </c>
      <c r="B120" s="46">
        <f t="shared" si="1"/>
        <v>65582.97</v>
      </c>
      <c r="C120" s="144">
        <v>103</v>
      </c>
    </row>
    <row r="121" spans="1:3" ht="12.75">
      <c r="A121" s="45">
        <v>39567</v>
      </c>
      <c r="B121" s="46">
        <f t="shared" si="1"/>
        <v>65682.97</v>
      </c>
      <c r="C121" s="144">
        <v>100</v>
      </c>
    </row>
    <row r="122" spans="1:3" ht="12.75">
      <c r="A122" s="45">
        <v>39568</v>
      </c>
      <c r="B122" s="46">
        <f t="shared" si="1"/>
        <v>65782.97</v>
      </c>
      <c r="C122" s="144">
        <v>100</v>
      </c>
    </row>
    <row r="123" spans="1:3" ht="12.75">
      <c r="A123" s="43">
        <v>39569</v>
      </c>
      <c r="B123" s="44">
        <f t="shared" si="1"/>
        <v>65952.97</v>
      </c>
      <c r="C123" s="143">
        <v>170</v>
      </c>
    </row>
    <row r="124" spans="1:3" ht="12.75">
      <c r="A124" s="43">
        <v>39570</v>
      </c>
      <c r="B124" s="44">
        <f t="shared" si="1"/>
        <v>66122.97</v>
      </c>
      <c r="C124" s="143">
        <v>170</v>
      </c>
    </row>
    <row r="125" spans="1:3" ht="12.75">
      <c r="A125" s="43">
        <v>39571</v>
      </c>
      <c r="B125" s="44">
        <f t="shared" si="1"/>
        <v>66292.97</v>
      </c>
      <c r="C125" s="143">
        <v>170</v>
      </c>
    </row>
    <row r="126" spans="1:3" ht="12.75">
      <c r="A126" s="43">
        <v>39572</v>
      </c>
      <c r="B126" s="44">
        <f t="shared" si="1"/>
        <v>66469.97</v>
      </c>
      <c r="C126" s="143">
        <v>177</v>
      </c>
    </row>
    <row r="127" spans="1:3" ht="12.75">
      <c r="A127" s="43">
        <v>39573</v>
      </c>
      <c r="B127" s="44">
        <f t="shared" si="1"/>
        <v>66646.97</v>
      </c>
      <c r="C127" s="143">
        <v>177</v>
      </c>
    </row>
    <row r="128" spans="1:3" ht="12.75">
      <c r="A128" s="43">
        <v>39574</v>
      </c>
      <c r="B128" s="44">
        <f t="shared" si="1"/>
        <v>66823.97</v>
      </c>
      <c r="C128" s="143">
        <v>177</v>
      </c>
    </row>
    <row r="129" spans="1:3" ht="12.75">
      <c r="A129" s="43">
        <v>39575</v>
      </c>
      <c r="B129" s="44">
        <f t="shared" si="1"/>
        <v>66993.97</v>
      </c>
      <c r="C129" s="143">
        <v>170</v>
      </c>
    </row>
    <row r="130" spans="1:3" ht="12.75">
      <c r="A130" s="43">
        <v>39576</v>
      </c>
      <c r="B130" s="44">
        <f t="shared" si="1"/>
        <v>67173.97</v>
      </c>
      <c r="C130" s="143">
        <v>180</v>
      </c>
    </row>
    <row r="131" spans="1:3" ht="12.75">
      <c r="A131" s="43">
        <v>39577</v>
      </c>
      <c r="B131" s="44">
        <f t="shared" si="1"/>
        <v>67349.97</v>
      </c>
      <c r="C131" s="143">
        <v>176</v>
      </c>
    </row>
    <row r="132" spans="1:3" ht="12.75">
      <c r="A132" s="43">
        <v>39578</v>
      </c>
      <c r="B132" s="44">
        <f aca="true" t="shared" si="2" ref="B132:B175">IF(C132&gt;1,B131+C132,"-")</f>
        <v>67519.97</v>
      </c>
      <c r="C132" s="143">
        <v>170</v>
      </c>
    </row>
    <row r="133" spans="1:3" ht="12.75">
      <c r="A133" s="43">
        <v>39579</v>
      </c>
      <c r="B133" s="44">
        <f t="shared" si="2"/>
        <v>67689.97</v>
      </c>
      <c r="C133" s="143">
        <v>170</v>
      </c>
    </row>
    <row r="134" spans="1:3" ht="12.75">
      <c r="A134" s="43">
        <v>39580</v>
      </c>
      <c r="B134" s="44">
        <f t="shared" si="2"/>
        <v>67859.97</v>
      </c>
      <c r="C134" s="143">
        <v>170</v>
      </c>
    </row>
    <row r="135" spans="1:3" ht="12.75">
      <c r="A135" s="43">
        <v>39581</v>
      </c>
      <c r="B135" s="44">
        <f t="shared" si="2"/>
        <v>68029.97</v>
      </c>
      <c r="C135" s="143">
        <v>170</v>
      </c>
    </row>
    <row r="136" spans="1:3" ht="12.75">
      <c r="A136" s="43">
        <v>39582</v>
      </c>
      <c r="B136" s="44">
        <f t="shared" si="2"/>
        <v>68199.97</v>
      </c>
      <c r="C136" s="143">
        <v>170</v>
      </c>
    </row>
    <row r="137" spans="1:3" ht="12.75">
      <c r="A137" s="43">
        <v>39583</v>
      </c>
      <c r="B137" s="44">
        <f t="shared" si="2"/>
        <v>68299.97</v>
      </c>
      <c r="C137" s="143">
        <v>100</v>
      </c>
    </row>
    <row r="138" spans="1:3" ht="12.75">
      <c r="A138" s="43">
        <v>39584</v>
      </c>
      <c r="B138" s="44">
        <f t="shared" si="2"/>
        <v>68399.97</v>
      </c>
      <c r="C138" s="143">
        <v>100</v>
      </c>
    </row>
    <row r="139" spans="1:3" ht="12.75">
      <c r="A139" s="43">
        <v>39585</v>
      </c>
      <c r="B139" s="44">
        <f t="shared" si="2"/>
        <v>68499.97</v>
      </c>
      <c r="C139" s="143">
        <v>100</v>
      </c>
    </row>
    <row r="140" spans="1:3" ht="12.75">
      <c r="A140" s="43">
        <v>39586</v>
      </c>
      <c r="B140" s="44">
        <f t="shared" si="2"/>
        <v>68599.97</v>
      </c>
      <c r="C140" s="143">
        <v>100</v>
      </c>
    </row>
    <row r="141" spans="1:3" ht="12.75">
      <c r="A141" s="43">
        <v>39587</v>
      </c>
      <c r="B141" s="44">
        <f t="shared" si="2"/>
        <v>68699.97</v>
      </c>
      <c r="C141" s="143">
        <v>100</v>
      </c>
    </row>
    <row r="142" spans="1:3" ht="12.75">
      <c r="A142" s="43">
        <v>39588</v>
      </c>
      <c r="B142" s="44">
        <f t="shared" si="2"/>
        <v>68799.97</v>
      </c>
      <c r="C142" s="143">
        <v>100</v>
      </c>
    </row>
    <row r="143" spans="1:3" ht="12.75">
      <c r="A143" s="43">
        <v>39589</v>
      </c>
      <c r="B143" s="44">
        <f t="shared" si="2"/>
        <v>68944.97</v>
      </c>
      <c r="C143" s="143">
        <v>145</v>
      </c>
    </row>
    <row r="144" spans="1:3" ht="12.75">
      <c r="A144" s="43">
        <v>39590</v>
      </c>
      <c r="B144" s="44">
        <f t="shared" si="2"/>
        <v>69094.97</v>
      </c>
      <c r="C144" s="143">
        <v>150</v>
      </c>
    </row>
    <row r="145" spans="1:3" ht="12.75">
      <c r="A145" s="43">
        <v>39591</v>
      </c>
      <c r="B145" s="44">
        <f t="shared" si="2"/>
        <v>69244.97</v>
      </c>
      <c r="C145" s="143">
        <v>150</v>
      </c>
    </row>
    <row r="146" spans="1:3" ht="12.75">
      <c r="A146" s="43">
        <v>39592</v>
      </c>
      <c r="B146" s="44">
        <f t="shared" si="2"/>
        <v>69394.97</v>
      </c>
      <c r="C146" s="143">
        <v>150</v>
      </c>
    </row>
    <row r="147" spans="1:3" ht="12.75">
      <c r="A147" s="43">
        <v>39593</v>
      </c>
      <c r="B147" s="44">
        <f t="shared" si="2"/>
        <v>69494.97</v>
      </c>
      <c r="C147" s="143">
        <v>100</v>
      </c>
    </row>
    <row r="148" spans="1:3" ht="12.75">
      <c r="A148" s="43">
        <v>39594</v>
      </c>
      <c r="B148" s="44">
        <f t="shared" si="2"/>
        <v>69644.97</v>
      </c>
      <c r="C148" s="143">
        <v>150</v>
      </c>
    </row>
    <row r="149" spans="1:3" ht="12.75">
      <c r="A149" s="43">
        <v>39595</v>
      </c>
      <c r="B149" s="44">
        <f t="shared" si="2"/>
        <v>69794.97</v>
      </c>
      <c r="C149" s="143">
        <v>150</v>
      </c>
    </row>
    <row r="150" spans="1:3" ht="12.75">
      <c r="A150" s="43">
        <v>39596</v>
      </c>
      <c r="B150" s="44">
        <f t="shared" si="2"/>
        <v>69894.97</v>
      </c>
      <c r="C150" s="143">
        <v>100</v>
      </c>
    </row>
    <row r="151" spans="1:3" ht="12.75">
      <c r="A151" s="43">
        <v>39597</v>
      </c>
      <c r="B151" s="44">
        <f t="shared" si="2"/>
        <v>69999.97</v>
      </c>
      <c r="C151" s="143">
        <v>105</v>
      </c>
    </row>
    <row r="152" spans="1:3" ht="12.75">
      <c r="A152" s="43">
        <v>39598</v>
      </c>
      <c r="B152" s="44">
        <f t="shared" si="2"/>
        <v>70099.97</v>
      </c>
      <c r="C152" s="143">
        <v>100</v>
      </c>
    </row>
    <row r="153" spans="1:3" ht="12.75">
      <c r="A153" s="43">
        <v>39599</v>
      </c>
      <c r="B153" s="44">
        <f t="shared" si="2"/>
        <v>70229.97</v>
      </c>
      <c r="C153" s="143">
        <v>130</v>
      </c>
    </row>
    <row r="154" spans="1:3" ht="12.75">
      <c r="A154" s="45">
        <v>39600</v>
      </c>
      <c r="B154" s="46">
        <f t="shared" si="2"/>
        <v>70279.97</v>
      </c>
      <c r="C154" s="144">
        <v>50</v>
      </c>
    </row>
    <row r="155" spans="1:3" ht="12.75">
      <c r="A155" s="45">
        <v>39601</v>
      </c>
      <c r="B155" s="46">
        <f t="shared" si="2"/>
        <v>70357.97</v>
      </c>
      <c r="C155" s="144">
        <v>78</v>
      </c>
    </row>
    <row r="156" spans="1:3" ht="12.75">
      <c r="A156" s="45">
        <v>39602</v>
      </c>
      <c r="B156" s="46">
        <f t="shared" si="2"/>
        <v>70457.97</v>
      </c>
      <c r="C156" s="144">
        <v>100</v>
      </c>
    </row>
    <row r="157" spans="1:3" ht="12.75">
      <c r="A157" s="45">
        <v>39603</v>
      </c>
      <c r="B157" s="46">
        <f t="shared" si="2"/>
        <v>70557.97</v>
      </c>
      <c r="C157" s="144">
        <v>100</v>
      </c>
    </row>
    <row r="158" spans="1:3" ht="12.75">
      <c r="A158" s="45">
        <v>39604</v>
      </c>
      <c r="B158" s="46">
        <f t="shared" si="2"/>
        <v>70657.97</v>
      </c>
      <c r="C158" s="144">
        <v>100</v>
      </c>
    </row>
    <row r="159" spans="1:3" ht="12.75">
      <c r="A159" s="45">
        <v>39605</v>
      </c>
      <c r="B159" s="46">
        <f t="shared" si="2"/>
        <v>70757.97</v>
      </c>
      <c r="C159" s="144">
        <v>100</v>
      </c>
    </row>
    <row r="160" spans="1:3" ht="12.75">
      <c r="A160" s="45">
        <v>39606</v>
      </c>
      <c r="B160" s="46">
        <f t="shared" si="2"/>
        <v>70857.97</v>
      </c>
      <c r="C160" s="144">
        <v>100</v>
      </c>
    </row>
    <row r="161" spans="1:3" ht="12.75">
      <c r="A161" s="45">
        <v>39607</v>
      </c>
      <c r="B161" s="46">
        <f t="shared" si="2"/>
        <v>70957.97</v>
      </c>
      <c r="C161" s="144">
        <v>100</v>
      </c>
    </row>
    <row r="162" spans="1:3" ht="12.75">
      <c r="A162" s="45">
        <v>39608</v>
      </c>
      <c r="B162" s="46">
        <f t="shared" si="2"/>
        <v>71057.97</v>
      </c>
      <c r="C162" s="144">
        <v>100</v>
      </c>
    </row>
    <row r="163" spans="1:3" ht="12.75">
      <c r="A163" s="45">
        <v>39609</v>
      </c>
      <c r="B163" s="46">
        <f t="shared" si="2"/>
        <v>71211.97</v>
      </c>
      <c r="C163" s="144">
        <v>154</v>
      </c>
    </row>
    <row r="164" spans="1:3" ht="12.75">
      <c r="A164" s="45">
        <v>39610</v>
      </c>
      <c r="B164" s="46">
        <f t="shared" si="2"/>
        <v>71361.97</v>
      </c>
      <c r="C164" s="144">
        <v>150</v>
      </c>
    </row>
    <row r="165" spans="1:3" ht="12.75">
      <c r="A165" s="45">
        <v>39611</v>
      </c>
      <c r="B165" s="46">
        <f t="shared" si="2"/>
        <v>71511.97</v>
      </c>
      <c r="C165" s="144">
        <v>150</v>
      </c>
    </row>
    <row r="166" spans="1:3" ht="12.75">
      <c r="A166" s="45">
        <v>39612</v>
      </c>
      <c r="B166" s="46">
        <f t="shared" si="2"/>
        <v>71661.97</v>
      </c>
      <c r="C166" s="144">
        <v>150</v>
      </c>
    </row>
    <row r="167" spans="1:3" ht="12.75">
      <c r="A167" s="45">
        <v>39613</v>
      </c>
      <c r="B167" s="46">
        <f t="shared" si="2"/>
        <v>71811.97</v>
      </c>
      <c r="C167" s="144">
        <v>150</v>
      </c>
    </row>
    <row r="168" spans="1:3" ht="12.75">
      <c r="A168" s="45">
        <v>39614</v>
      </c>
      <c r="B168" s="46">
        <f t="shared" si="2"/>
        <v>71965.97</v>
      </c>
      <c r="C168" s="144">
        <v>154</v>
      </c>
    </row>
    <row r="169" spans="1:3" ht="12.75">
      <c r="A169" s="45">
        <v>39615</v>
      </c>
      <c r="B169" s="46">
        <f t="shared" si="2"/>
        <v>72115.97</v>
      </c>
      <c r="C169" s="144">
        <v>150</v>
      </c>
    </row>
    <row r="170" spans="1:3" ht="12.75">
      <c r="A170" s="45">
        <v>39616</v>
      </c>
      <c r="B170" s="46">
        <f t="shared" si="2"/>
        <v>72269.97</v>
      </c>
      <c r="C170" s="144">
        <v>154</v>
      </c>
    </row>
    <row r="171" spans="1:3" ht="12.75">
      <c r="A171" s="45">
        <v>39617</v>
      </c>
      <c r="B171" s="46">
        <f t="shared" si="2"/>
        <v>72439.97</v>
      </c>
      <c r="C171" s="144">
        <v>170</v>
      </c>
    </row>
    <row r="172" spans="1:3" ht="12.75">
      <c r="A172" s="45">
        <v>39618</v>
      </c>
      <c r="B172" s="46">
        <f t="shared" si="2"/>
        <v>72589.97</v>
      </c>
      <c r="C172" s="144">
        <v>150</v>
      </c>
    </row>
    <row r="173" spans="1:3" ht="12.75">
      <c r="A173" s="45">
        <v>39619</v>
      </c>
      <c r="B173" s="46">
        <f t="shared" si="2"/>
        <v>72739.97</v>
      </c>
      <c r="C173" s="144">
        <v>150</v>
      </c>
    </row>
    <row r="174" spans="1:3" ht="12.75">
      <c r="A174" s="45">
        <v>39620</v>
      </c>
      <c r="B174" s="46">
        <f t="shared" si="2"/>
        <v>72889.97</v>
      </c>
      <c r="C174" s="144">
        <v>150</v>
      </c>
    </row>
    <row r="175" spans="1:3" ht="12.75">
      <c r="A175" s="45">
        <v>39621</v>
      </c>
      <c r="B175" s="46">
        <f t="shared" si="2"/>
        <v>73039.97</v>
      </c>
      <c r="C175" s="144">
        <v>150</v>
      </c>
    </row>
    <row r="176" spans="1:3" ht="12.75">
      <c r="A176" s="45">
        <v>39622</v>
      </c>
      <c r="B176" s="46">
        <f aca="true" t="shared" si="3" ref="B176:B183">IF(C176&gt;1,B175+C176,"-")</f>
        <v>73189.97</v>
      </c>
      <c r="C176" s="144">
        <v>150</v>
      </c>
    </row>
    <row r="177" spans="1:3" ht="12.75">
      <c r="A177" s="45">
        <v>39623</v>
      </c>
      <c r="B177" s="46">
        <f t="shared" si="3"/>
        <v>73319.97</v>
      </c>
      <c r="C177" s="144">
        <v>130</v>
      </c>
    </row>
    <row r="178" spans="1:3" ht="12.75">
      <c r="A178" s="45">
        <v>39624</v>
      </c>
      <c r="B178" s="46">
        <f t="shared" si="3"/>
        <v>73419.97</v>
      </c>
      <c r="C178" s="144">
        <v>100</v>
      </c>
    </row>
    <row r="179" spans="1:3" ht="12.75">
      <c r="A179" s="45">
        <v>39625</v>
      </c>
      <c r="B179" s="46">
        <f t="shared" si="3"/>
        <v>73569.97</v>
      </c>
      <c r="C179" s="144">
        <v>150</v>
      </c>
    </row>
    <row r="180" spans="1:3" ht="12.75">
      <c r="A180" s="45">
        <v>39626</v>
      </c>
      <c r="B180" s="46">
        <f t="shared" si="3"/>
        <v>73736.97</v>
      </c>
      <c r="C180" s="144">
        <v>167</v>
      </c>
    </row>
    <row r="181" spans="1:3" ht="12.75">
      <c r="A181" s="45">
        <v>39627</v>
      </c>
      <c r="B181" s="46">
        <f t="shared" si="3"/>
        <v>73906.97</v>
      </c>
      <c r="C181" s="144">
        <v>170</v>
      </c>
    </row>
    <row r="182" spans="1:3" ht="12.75">
      <c r="A182" s="45">
        <v>39628</v>
      </c>
      <c r="B182" s="46">
        <f t="shared" si="3"/>
        <v>74076.97</v>
      </c>
      <c r="C182" s="144">
        <v>170</v>
      </c>
    </row>
    <row r="183" spans="1:3" ht="12.75">
      <c r="A183" s="45">
        <v>39629</v>
      </c>
      <c r="B183" s="46">
        <f t="shared" si="3"/>
        <v>74226.97</v>
      </c>
      <c r="C183" s="144">
        <v>150</v>
      </c>
    </row>
    <row r="184" spans="1:3" ht="12.75">
      <c r="A184" s="43">
        <v>39630</v>
      </c>
      <c r="B184" s="44">
        <f>IF(C184&gt;1,B183+C184,"-")</f>
        <v>74376.97</v>
      </c>
      <c r="C184" s="145">
        <v>150</v>
      </c>
    </row>
    <row r="185" spans="1:3" ht="12.75">
      <c r="A185" s="43">
        <v>39631</v>
      </c>
      <c r="B185" s="44">
        <f>IF(C185&gt;1,B184+C185,"-")</f>
        <v>74526.97</v>
      </c>
      <c r="C185" s="145">
        <v>150</v>
      </c>
    </row>
    <row r="186" spans="1:3" ht="12.75">
      <c r="A186" s="43">
        <v>39632</v>
      </c>
      <c r="B186" s="44">
        <f aca="true" t="shared" si="4" ref="B186:B249">IF(C186&gt;1,B185+C186,"-")</f>
        <v>74676.97</v>
      </c>
      <c r="C186" s="145">
        <v>150</v>
      </c>
    </row>
    <row r="187" spans="1:3" ht="12.75">
      <c r="A187" s="43">
        <v>39633</v>
      </c>
      <c r="B187" s="44">
        <f t="shared" si="4"/>
        <v>74856.97</v>
      </c>
      <c r="C187" s="145">
        <v>180</v>
      </c>
    </row>
    <row r="188" spans="1:3" ht="12.75">
      <c r="A188" s="43">
        <v>39634</v>
      </c>
      <c r="B188" s="44">
        <f t="shared" si="4"/>
        <v>74999.97</v>
      </c>
      <c r="C188" s="145">
        <v>143</v>
      </c>
    </row>
    <row r="189" spans="1:3" ht="12.75">
      <c r="A189" s="43">
        <v>39635</v>
      </c>
      <c r="B189" s="44">
        <f t="shared" si="4"/>
        <v>75099.97</v>
      </c>
      <c r="C189" s="145">
        <v>100</v>
      </c>
    </row>
    <row r="190" spans="1:3" ht="12.75">
      <c r="A190" s="43">
        <v>39636</v>
      </c>
      <c r="B190" s="44">
        <f t="shared" si="4"/>
        <v>75219.97</v>
      </c>
      <c r="C190" s="145">
        <v>120</v>
      </c>
    </row>
    <row r="191" spans="1:3" ht="12.75">
      <c r="A191" s="43">
        <v>39637</v>
      </c>
      <c r="B191" s="44">
        <f t="shared" si="4"/>
        <v>75339.97</v>
      </c>
      <c r="C191" s="145">
        <v>120</v>
      </c>
    </row>
    <row r="192" spans="1:3" ht="12.75">
      <c r="A192" s="43">
        <v>39638</v>
      </c>
      <c r="B192" s="44">
        <f t="shared" si="4"/>
        <v>75459.97</v>
      </c>
      <c r="C192" s="145">
        <v>120</v>
      </c>
    </row>
    <row r="193" spans="1:3" ht="12.75">
      <c r="A193" s="43">
        <v>39639</v>
      </c>
      <c r="B193" s="44">
        <f t="shared" si="4"/>
        <v>75579.97</v>
      </c>
      <c r="C193" s="145">
        <v>120</v>
      </c>
    </row>
    <row r="194" spans="1:3" ht="12.75">
      <c r="A194" s="43">
        <v>39640</v>
      </c>
      <c r="B194" s="44">
        <f t="shared" si="4"/>
        <v>75699.97</v>
      </c>
      <c r="C194" s="145">
        <v>120</v>
      </c>
    </row>
    <row r="195" spans="1:3" ht="12.75">
      <c r="A195" s="43">
        <v>39641</v>
      </c>
      <c r="B195" s="44">
        <f t="shared" si="4"/>
        <v>75799.97</v>
      </c>
      <c r="C195" s="145">
        <v>100</v>
      </c>
    </row>
    <row r="196" spans="1:3" ht="12.75">
      <c r="A196" s="43">
        <v>39642</v>
      </c>
      <c r="B196" s="44">
        <f t="shared" si="4"/>
        <v>75899.97</v>
      </c>
      <c r="C196" s="145">
        <v>100</v>
      </c>
    </row>
    <row r="197" spans="1:3" ht="12.75">
      <c r="A197" s="43">
        <v>39643</v>
      </c>
      <c r="B197" s="44">
        <f t="shared" si="4"/>
        <v>75999.97</v>
      </c>
      <c r="C197" s="145">
        <v>100</v>
      </c>
    </row>
    <row r="198" spans="1:3" ht="12.75">
      <c r="A198" s="43">
        <v>39644</v>
      </c>
      <c r="B198" s="44">
        <f t="shared" si="4"/>
        <v>76099.97</v>
      </c>
      <c r="C198" s="145">
        <v>100</v>
      </c>
    </row>
    <row r="199" spans="1:3" ht="12.75">
      <c r="A199" s="43">
        <v>39645</v>
      </c>
      <c r="B199" s="44">
        <f t="shared" si="4"/>
        <v>76199.97</v>
      </c>
      <c r="C199" s="145">
        <v>100</v>
      </c>
    </row>
    <row r="200" spans="1:3" ht="12.75">
      <c r="A200" s="43">
        <v>39646</v>
      </c>
      <c r="B200" s="44">
        <f t="shared" si="4"/>
        <v>76329.97</v>
      </c>
      <c r="C200" s="145">
        <v>130</v>
      </c>
    </row>
    <row r="201" spans="1:3" ht="12.75">
      <c r="A201" s="43">
        <v>39647</v>
      </c>
      <c r="B201" s="44">
        <f t="shared" si="4"/>
        <v>76469.97</v>
      </c>
      <c r="C201" s="145">
        <v>140</v>
      </c>
    </row>
    <row r="202" spans="1:3" ht="12.75">
      <c r="A202" s="43">
        <v>39648</v>
      </c>
      <c r="B202" s="44">
        <f t="shared" si="4"/>
        <v>76619.97</v>
      </c>
      <c r="C202" s="145">
        <v>150</v>
      </c>
    </row>
    <row r="203" spans="1:3" ht="12.75">
      <c r="A203" s="43">
        <v>39649</v>
      </c>
      <c r="B203" s="44">
        <f t="shared" si="4"/>
        <v>76769.97</v>
      </c>
      <c r="C203" s="145">
        <v>150</v>
      </c>
    </row>
    <row r="204" spans="1:3" ht="12.75">
      <c r="A204" s="43">
        <v>39650</v>
      </c>
      <c r="B204" s="44">
        <f t="shared" si="4"/>
        <v>76919.97</v>
      </c>
      <c r="C204" s="145">
        <v>150</v>
      </c>
    </row>
    <row r="205" spans="1:3" ht="12.75">
      <c r="A205" s="43">
        <v>39651</v>
      </c>
      <c r="B205" s="44">
        <f t="shared" si="4"/>
        <v>77069.97</v>
      </c>
      <c r="C205" s="145">
        <v>150</v>
      </c>
    </row>
    <row r="206" spans="1:3" ht="12.75">
      <c r="A206" s="43">
        <v>39652</v>
      </c>
      <c r="B206" s="44">
        <f t="shared" si="4"/>
        <v>77219.97</v>
      </c>
      <c r="C206" s="145">
        <v>150</v>
      </c>
    </row>
    <row r="207" spans="1:3" ht="12.75">
      <c r="A207" s="43">
        <v>39653</v>
      </c>
      <c r="B207" s="44">
        <f t="shared" si="4"/>
        <v>77319.97</v>
      </c>
      <c r="C207" s="145">
        <v>100</v>
      </c>
    </row>
    <row r="208" spans="1:3" ht="12.75">
      <c r="A208" s="43">
        <v>39654</v>
      </c>
      <c r="B208" s="44">
        <f t="shared" si="4"/>
        <v>77419.97</v>
      </c>
      <c r="C208" s="145">
        <v>100</v>
      </c>
    </row>
    <row r="209" spans="1:3" ht="12.75">
      <c r="A209" s="43">
        <v>39655</v>
      </c>
      <c r="B209" s="44">
        <f t="shared" si="4"/>
        <v>77519.97</v>
      </c>
      <c r="C209" s="145">
        <v>100</v>
      </c>
    </row>
    <row r="210" spans="1:3" ht="12.75">
      <c r="A210" s="43">
        <v>39656</v>
      </c>
      <c r="B210" s="44">
        <f t="shared" si="4"/>
        <v>77649.97</v>
      </c>
      <c r="C210" s="145">
        <v>130</v>
      </c>
    </row>
    <row r="211" spans="1:3" ht="12.75">
      <c r="A211" s="43">
        <v>39657</v>
      </c>
      <c r="B211" s="44">
        <f t="shared" si="4"/>
        <v>77799.97</v>
      </c>
      <c r="C211" s="145">
        <v>150</v>
      </c>
    </row>
    <row r="212" spans="1:3" ht="12.75">
      <c r="A212" s="43">
        <v>39658</v>
      </c>
      <c r="B212" s="44">
        <f t="shared" si="4"/>
        <v>77949.97</v>
      </c>
      <c r="C212" s="145">
        <v>150</v>
      </c>
    </row>
    <row r="213" spans="1:3" ht="12.75">
      <c r="A213" s="43">
        <v>39659</v>
      </c>
      <c r="B213" s="44">
        <f t="shared" si="4"/>
        <v>78079.97</v>
      </c>
      <c r="C213" s="145">
        <v>130</v>
      </c>
    </row>
    <row r="214" spans="1:3" ht="12.75">
      <c r="A214" s="43">
        <v>39660</v>
      </c>
      <c r="B214" s="44">
        <f t="shared" si="4"/>
        <v>78229.97</v>
      </c>
      <c r="C214" s="145">
        <v>150</v>
      </c>
    </row>
    <row r="215" spans="1:3" ht="12.75">
      <c r="A215" s="45">
        <v>39661</v>
      </c>
      <c r="B215" s="144">
        <f t="shared" si="4"/>
        <v>78289.97</v>
      </c>
      <c r="C215" s="144">
        <v>60</v>
      </c>
    </row>
    <row r="216" spans="1:3" ht="12.75">
      <c r="A216" s="45">
        <v>39662</v>
      </c>
      <c r="B216" s="144">
        <f t="shared" si="4"/>
        <v>78389.97</v>
      </c>
      <c r="C216" s="144">
        <v>100</v>
      </c>
    </row>
    <row r="217" spans="1:3" ht="12.75">
      <c r="A217" s="45">
        <v>39663</v>
      </c>
      <c r="B217" s="144">
        <f t="shared" si="4"/>
        <v>78489.97</v>
      </c>
      <c r="C217" s="144">
        <v>100</v>
      </c>
    </row>
    <row r="218" spans="1:3" ht="12.75">
      <c r="A218" s="45">
        <v>39664</v>
      </c>
      <c r="B218" s="144">
        <f t="shared" si="4"/>
        <v>78589.97</v>
      </c>
      <c r="C218" s="144">
        <v>100</v>
      </c>
    </row>
    <row r="219" spans="1:3" ht="12.75">
      <c r="A219" s="45">
        <v>39665</v>
      </c>
      <c r="B219" s="144">
        <f t="shared" si="4"/>
        <v>78689.97</v>
      </c>
      <c r="C219" s="144">
        <v>100</v>
      </c>
    </row>
    <row r="220" spans="1:3" ht="12.75">
      <c r="A220" s="45">
        <v>39666</v>
      </c>
      <c r="B220" s="144">
        <f t="shared" si="4"/>
        <v>78789.97</v>
      </c>
      <c r="C220" s="144">
        <v>100</v>
      </c>
    </row>
    <row r="221" spans="1:3" ht="12.75">
      <c r="A221" s="45">
        <v>39667</v>
      </c>
      <c r="B221" s="144">
        <f t="shared" si="4"/>
        <v>78889.97</v>
      </c>
      <c r="C221" s="144">
        <v>100</v>
      </c>
    </row>
    <row r="222" spans="1:3" ht="12.75">
      <c r="A222" s="45">
        <v>39668</v>
      </c>
      <c r="B222" s="144">
        <f t="shared" si="4"/>
        <v>78989.97</v>
      </c>
      <c r="C222" s="144">
        <v>100</v>
      </c>
    </row>
    <row r="223" spans="1:3" ht="12.75">
      <c r="A223" s="45">
        <v>39669</v>
      </c>
      <c r="B223" s="144">
        <f t="shared" si="4"/>
        <v>79089.97</v>
      </c>
      <c r="C223" s="144">
        <v>100</v>
      </c>
    </row>
    <row r="224" spans="1:3" ht="12.75">
      <c r="A224" s="45">
        <v>39670</v>
      </c>
      <c r="B224" s="144">
        <f t="shared" si="4"/>
        <v>79189.97</v>
      </c>
      <c r="C224" s="144">
        <v>100</v>
      </c>
    </row>
    <row r="225" spans="1:3" ht="12.75">
      <c r="A225" s="45">
        <v>39671</v>
      </c>
      <c r="B225" s="144">
        <f t="shared" si="4"/>
        <v>79289.97</v>
      </c>
      <c r="C225" s="144">
        <v>100</v>
      </c>
    </row>
    <row r="226" spans="1:3" ht="12.75">
      <c r="A226" s="45">
        <v>39672</v>
      </c>
      <c r="B226" s="144">
        <f t="shared" si="4"/>
        <v>79419.97</v>
      </c>
      <c r="C226" s="144">
        <v>130</v>
      </c>
    </row>
    <row r="227" spans="1:3" ht="12.75">
      <c r="A227" s="45">
        <v>39673</v>
      </c>
      <c r="B227" s="144">
        <f t="shared" si="4"/>
        <v>79569.97</v>
      </c>
      <c r="C227" s="144">
        <v>150</v>
      </c>
    </row>
    <row r="228" spans="1:3" ht="12.75">
      <c r="A228" s="45">
        <v>39674</v>
      </c>
      <c r="B228" s="144">
        <f t="shared" si="4"/>
        <v>79719.97</v>
      </c>
      <c r="C228" s="144">
        <v>150</v>
      </c>
    </row>
    <row r="229" spans="1:3" ht="12.75">
      <c r="A229" s="45">
        <v>39675</v>
      </c>
      <c r="B229" s="144">
        <f t="shared" si="4"/>
        <v>79819.97</v>
      </c>
      <c r="C229" s="144">
        <v>100</v>
      </c>
    </row>
    <row r="230" spans="1:3" ht="12.75">
      <c r="A230" s="45">
        <v>39676</v>
      </c>
      <c r="B230" s="144">
        <f t="shared" si="4"/>
        <v>79909.97</v>
      </c>
      <c r="C230" s="144">
        <v>90</v>
      </c>
    </row>
    <row r="231" spans="1:3" ht="12.75">
      <c r="A231" s="45">
        <v>39677</v>
      </c>
      <c r="B231" s="144">
        <f t="shared" si="4"/>
        <v>80009.97</v>
      </c>
      <c r="C231" s="144">
        <v>100</v>
      </c>
    </row>
    <row r="232" spans="1:3" ht="12.75">
      <c r="A232" s="45">
        <v>39678</v>
      </c>
      <c r="B232" s="144">
        <f t="shared" si="4"/>
        <v>80109.97</v>
      </c>
      <c r="C232" s="144">
        <v>100</v>
      </c>
    </row>
    <row r="233" spans="1:3" ht="12.75">
      <c r="A233" s="45">
        <v>39679</v>
      </c>
      <c r="B233" s="144">
        <f t="shared" si="4"/>
        <v>80259.97</v>
      </c>
      <c r="C233" s="144">
        <v>150</v>
      </c>
    </row>
    <row r="234" spans="1:3" ht="12.75">
      <c r="A234" s="45">
        <v>39680</v>
      </c>
      <c r="B234" s="144">
        <f t="shared" si="4"/>
        <v>80390.97</v>
      </c>
      <c r="C234" s="144">
        <v>131</v>
      </c>
    </row>
    <row r="235" spans="1:3" ht="12.75">
      <c r="A235" s="45">
        <v>39681</v>
      </c>
      <c r="B235" s="144">
        <f t="shared" si="4"/>
        <v>80529.97</v>
      </c>
      <c r="C235" s="144">
        <v>139</v>
      </c>
    </row>
    <row r="236" spans="1:3" ht="12.75">
      <c r="A236" s="45">
        <v>39682</v>
      </c>
      <c r="B236" s="144">
        <f t="shared" si="4"/>
        <v>80679.97</v>
      </c>
      <c r="C236" s="144">
        <v>150</v>
      </c>
    </row>
    <row r="237" spans="1:3" ht="12.75">
      <c r="A237" s="45">
        <v>39683</v>
      </c>
      <c r="B237" s="144">
        <f t="shared" si="4"/>
        <v>80829.97</v>
      </c>
      <c r="C237" s="144">
        <v>150</v>
      </c>
    </row>
    <row r="238" spans="1:3" ht="12.75">
      <c r="A238" s="45">
        <v>39684</v>
      </c>
      <c r="B238" s="144">
        <f t="shared" si="4"/>
        <v>80929.97</v>
      </c>
      <c r="C238" s="144">
        <v>100</v>
      </c>
    </row>
    <row r="239" spans="1:3" ht="12.75">
      <c r="A239" s="45">
        <v>39685</v>
      </c>
      <c r="B239" s="144">
        <f t="shared" si="4"/>
        <v>81029.97</v>
      </c>
      <c r="C239" s="144">
        <v>100</v>
      </c>
    </row>
    <row r="240" spans="1:3" ht="12.75">
      <c r="A240" s="45">
        <v>39686</v>
      </c>
      <c r="B240" s="144">
        <f t="shared" si="4"/>
        <v>81149.97</v>
      </c>
      <c r="C240" s="144">
        <v>120</v>
      </c>
    </row>
    <row r="241" spans="1:3" ht="12.75">
      <c r="A241" s="45">
        <v>39687</v>
      </c>
      <c r="B241" s="144">
        <f t="shared" si="4"/>
        <v>81299.97</v>
      </c>
      <c r="C241" s="144">
        <v>150</v>
      </c>
    </row>
    <row r="242" spans="1:3" ht="12.75">
      <c r="A242" s="45">
        <v>39688</v>
      </c>
      <c r="B242" s="144">
        <f t="shared" si="4"/>
        <v>81375.97</v>
      </c>
      <c r="C242" s="144">
        <v>76</v>
      </c>
    </row>
    <row r="243" spans="1:3" ht="12.75">
      <c r="A243" s="45">
        <v>39689</v>
      </c>
      <c r="B243" s="144">
        <f t="shared" si="4"/>
        <v>81475.97</v>
      </c>
      <c r="C243" s="144">
        <v>100</v>
      </c>
    </row>
    <row r="244" spans="1:3" ht="12.75">
      <c r="A244" s="45">
        <v>39690</v>
      </c>
      <c r="B244" s="144">
        <f t="shared" si="4"/>
        <v>81587.97</v>
      </c>
      <c r="C244" s="144">
        <v>112</v>
      </c>
    </row>
    <row r="245" spans="1:3" ht="12.75">
      <c r="A245" s="45">
        <v>39691</v>
      </c>
      <c r="B245" s="144">
        <f t="shared" si="4"/>
        <v>81716.97</v>
      </c>
      <c r="C245" s="144">
        <v>129</v>
      </c>
    </row>
    <row r="246" spans="1:3" ht="12.75">
      <c r="A246" s="43">
        <v>39692</v>
      </c>
      <c r="B246" s="44">
        <f t="shared" si="4"/>
        <v>81834.97</v>
      </c>
      <c r="C246" s="44">
        <v>118</v>
      </c>
    </row>
    <row r="247" spans="1:3" ht="12.75">
      <c r="A247" s="43">
        <v>39693</v>
      </c>
      <c r="B247" s="44">
        <f t="shared" si="4"/>
        <v>81884.97</v>
      </c>
      <c r="C247" s="44">
        <v>50</v>
      </c>
    </row>
    <row r="248" spans="1:3" ht="12.75">
      <c r="A248" s="43">
        <v>39694</v>
      </c>
      <c r="B248" s="44">
        <f t="shared" si="4"/>
        <v>81934.97</v>
      </c>
      <c r="C248" s="44">
        <v>50</v>
      </c>
    </row>
    <row r="249" spans="1:3" ht="12.75">
      <c r="A249" s="43">
        <v>39695</v>
      </c>
      <c r="B249" s="44">
        <f t="shared" si="4"/>
        <v>82024.97</v>
      </c>
      <c r="C249" s="44">
        <v>90</v>
      </c>
    </row>
    <row r="250" spans="1:3" ht="12.75">
      <c r="A250" s="43">
        <v>39696</v>
      </c>
      <c r="B250" s="44">
        <f aca="true" t="shared" si="5" ref="B250:B313">IF(C250&gt;1,B249+C250,"-")</f>
        <v>82122.97</v>
      </c>
      <c r="C250" s="44">
        <v>98</v>
      </c>
    </row>
    <row r="251" spans="1:3" ht="12.75">
      <c r="A251" s="43">
        <v>39697</v>
      </c>
      <c r="B251" s="44">
        <f t="shared" si="5"/>
        <v>82222.97</v>
      </c>
      <c r="C251" s="44">
        <v>100</v>
      </c>
    </row>
    <row r="252" spans="1:3" ht="12.75">
      <c r="A252" s="43">
        <v>39698</v>
      </c>
      <c r="B252" s="44">
        <f t="shared" si="5"/>
        <v>82322.97</v>
      </c>
      <c r="C252" s="44">
        <v>100</v>
      </c>
    </row>
    <row r="253" spans="1:3" ht="12.75">
      <c r="A253" s="43">
        <v>39699</v>
      </c>
      <c r="B253" s="44">
        <f t="shared" si="5"/>
        <v>82422.97</v>
      </c>
      <c r="C253" s="44">
        <v>100</v>
      </c>
    </row>
    <row r="254" spans="1:3" ht="12.75">
      <c r="A254" s="43">
        <v>39700</v>
      </c>
      <c r="B254" s="44">
        <f t="shared" si="5"/>
        <v>82472.97</v>
      </c>
      <c r="C254" s="44">
        <v>50</v>
      </c>
    </row>
    <row r="255" spans="1:3" ht="12.75">
      <c r="A255" s="43">
        <v>39701</v>
      </c>
      <c r="B255" s="44">
        <f t="shared" si="5"/>
        <v>82527.97</v>
      </c>
      <c r="C255" s="44">
        <v>55</v>
      </c>
    </row>
    <row r="256" spans="1:3" ht="12.75">
      <c r="A256" s="43">
        <v>39702</v>
      </c>
      <c r="B256" s="44">
        <f t="shared" si="5"/>
        <v>82627.97</v>
      </c>
      <c r="C256" s="44">
        <v>100</v>
      </c>
    </row>
    <row r="257" spans="1:3" ht="12.75">
      <c r="A257" s="43">
        <v>39703</v>
      </c>
      <c r="B257" s="44">
        <f t="shared" si="5"/>
        <v>82727.97</v>
      </c>
      <c r="C257" s="44">
        <v>100</v>
      </c>
    </row>
    <row r="258" spans="1:3" ht="12.75">
      <c r="A258" s="43">
        <v>39704</v>
      </c>
      <c r="B258" s="44">
        <f t="shared" si="5"/>
        <v>82827.97</v>
      </c>
      <c r="C258" s="44">
        <v>100</v>
      </c>
    </row>
    <row r="259" spans="1:3" ht="12.75">
      <c r="A259" s="43">
        <v>39705</v>
      </c>
      <c r="B259" s="44">
        <f t="shared" si="5"/>
        <v>82927.97</v>
      </c>
      <c r="C259" s="44">
        <v>100</v>
      </c>
    </row>
    <row r="260" spans="1:3" ht="12.75">
      <c r="A260" s="43">
        <v>39706</v>
      </c>
      <c r="B260" s="44">
        <f t="shared" si="5"/>
        <v>83027.97</v>
      </c>
      <c r="C260" s="44">
        <v>100</v>
      </c>
    </row>
    <row r="261" spans="1:3" ht="12.75">
      <c r="A261" s="43">
        <v>39707</v>
      </c>
      <c r="B261" s="44">
        <f t="shared" si="5"/>
        <v>83127.97</v>
      </c>
      <c r="C261" s="44">
        <v>100</v>
      </c>
    </row>
    <row r="262" spans="1:3" ht="12.75">
      <c r="A262" s="43">
        <v>39708</v>
      </c>
      <c r="B262" s="44">
        <f t="shared" si="5"/>
        <v>83187.97</v>
      </c>
      <c r="C262" s="44">
        <v>60</v>
      </c>
    </row>
    <row r="263" spans="1:3" ht="12.75">
      <c r="A263" s="43">
        <v>39709</v>
      </c>
      <c r="B263" s="44">
        <f t="shared" si="5"/>
        <v>83247.97</v>
      </c>
      <c r="C263" s="44">
        <v>60</v>
      </c>
    </row>
    <row r="264" spans="1:3" ht="12.75">
      <c r="A264" s="43">
        <v>39710</v>
      </c>
      <c r="B264" s="44">
        <f t="shared" si="5"/>
        <v>83307.97</v>
      </c>
      <c r="C264" s="44">
        <v>60</v>
      </c>
    </row>
    <row r="265" spans="1:3" ht="12.75">
      <c r="A265" s="43">
        <v>39711</v>
      </c>
      <c r="B265" s="44">
        <f t="shared" si="5"/>
        <v>83397.97</v>
      </c>
      <c r="C265" s="44">
        <v>90</v>
      </c>
    </row>
    <row r="266" spans="1:3" ht="12.75">
      <c r="A266" s="43">
        <v>39712</v>
      </c>
      <c r="B266" s="44">
        <f t="shared" si="5"/>
        <v>83495.97</v>
      </c>
      <c r="C266" s="44">
        <v>98</v>
      </c>
    </row>
    <row r="267" spans="1:3" ht="12.75">
      <c r="A267" s="43">
        <v>39713</v>
      </c>
      <c r="B267" s="44">
        <f t="shared" si="5"/>
        <v>83595.97</v>
      </c>
      <c r="C267" s="44">
        <v>100</v>
      </c>
    </row>
    <row r="268" spans="1:3" ht="12.75">
      <c r="A268" s="43">
        <v>39714</v>
      </c>
      <c r="B268" s="44">
        <f t="shared" si="5"/>
        <v>83695.97</v>
      </c>
      <c r="C268" s="44">
        <v>100</v>
      </c>
    </row>
    <row r="269" spans="1:3" ht="12.75">
      <c r="A269" s="43">
        <v>39715</v>
      </c>
      <c r="B269" s="44">
        <f t="shared" si="5"/>
        <v>83795.97</v>
      </c>
      <c r="C269" s="44">
        <v>100</v>
      </c>
    </row>
    <row r="270" spans="1:3" ht="12.75">
      <c r="A270" s="43">
        <v>39716</v>
      </c>
      <c r="B270" s="44">
        <f t="shared" si="5"/>
        <v>83895.97</v>
      </c>
      <c r="C270" s="44">
        <v>100</v>
      </c>
    </row>
    <row r="271" spans="1:3" ht="12.75">
      <c r="A271" s="43">
        <v>39717</v>
      </c>
      <c r="B271" s="44">
        <f t="shared" si="5"/>
        <v>83955.97</v>
      </c>
      <c r="C271" s="44">
        <v>60</v>
      </c>
    </row>
    <row r="272" spans="1:3" ht="12.75">
      <c r="A272" s="43">
        <v>39718</v>
      </c>
      <c r="B272" s="44">
        <f t="shared" si="5"/>
        <v>84013.97</v>
      </c>
      <c r="C272" s="44">
        <v>58</v>
      </c>
    </row>
    <row r="273" spans="1:3" ht="12.75">
      <c r="A273" s="43">
        <v>39719</v>
      </c>
      <c r="B273" s="44">
        <f t="shared" si="5"/>
        <v>84093.97</v>
      </c>
      <c r="C273" s="44">
        <v>80</v>
      </c>
    </row>
    <row r="274" spans="1:3" ht="12.75">
      <c r="A274" s="43">
        <v>39720</v>
      </c>
      <c r="B274" s="44">
        <f t="shared" si="5"/>
        <v>84193.97</v>
      </c>
      <c r="C274" s="44">
        <v>100</v>
      </c>
    </row>
    <row r="275" spans="1:3" ht="12.75">
      <c r="A275" s="43">
        <v>39721</v>
      </c>
      <c r="B275" s="44">
        <f t="shared" si="5"/>
        <v>84293.97</v>
      </c>
      <c r="C275" s="44">
        <v>100</v>
      </c>
    </row>
    <row r="276" spans="1:3" ht="12.75">
      <c r="A276" s="45">
        <v>39722</v>
      </c>
      <c r="B276" s="46">
        <f t="shared" si="5"/>
        <v>84363.97</v>
      </c>
      <c r="C276" s="144">
        <v>70</v>
      </c>
    </row>
    <row r="277" spans="1:3" ht="12.75">
      <c r="A277" s="45">
        <v>39723</v>
      </c>
      <c r="B277" s="46">
        <f t="shared" si="5"/>
        <v>84433.97</v>
      </c>
      <c r="C277" s="144">
        <v>70</v>
      </c>
    </row>
    <row r="278" spans="1:3" ht="12.75">
      <c r="A278" s="45">
        <v>39724</v>
      </c>
      <c r="B278" s="46">
        <f t="shared" si="5"/>
        <v>84503.97</v>
      </c>
      <c r="C278" s="144">
        <v>70</v>
      </c>
    </row>
    <row r="279" spans="1:3" ht="12.75">
      <c r="A279" s="45">
        <v>39725</v>
      </c>
      <c r="B279" s="46">
        <f t="shared" si="5"/>
        <v>84553.97</v>
      </c>
      <c r="C279" s="144">
        <v>50</v>
      </c>
    </row>
    <row r="280" spans="1:3" ht="12.75">
      <c r="A280" s="45">
        <v>39726</v>
      </c>
      <c r="B280" s="46">
        <f t="shared" si="5"/>
        <v>84603.97</v>
      </c>
      <c r="C280" s="144">
        <v>50</v>
      </c>
    </row>
    <row r="281" spans="1:3" ht="12.75">
      <c r="A281" s="45">
        <v>39727</v>
      </c>
      <c r="B281" s="46">
        <f t="shared" si="5"/>
        <v>84653.97</v>
      </c>
      <c r="C281" s="144">
        <v>50</v>
      </c>
    </row>
    <row r="282" spans="1:3" ht="12.75">
      <c r="A282" s="45">
        <v>39728</v>
      </c>
      <c r="B282" s="46">
        <f t="shared" si="5"/>
        <v>84703.97</v>
      </c>
      <c r="C282" s="144">
        <v>50</v>
      </c>
    </row>
    <row r="283" spans="1:3" ht="12.75">
      <c r="A283" s="45">
        <v>39729</v>
      </c>
      <c r="B283" s="46">
        <f t="shared" si="5"/>
        <v>84753.97</v>
      </c>
      <c r="C283" s="144">
        <v>50</v>
      </c>
    </row>
    <row r="284" spans="1:3" ht="12.75">
      <c r="A284" s="45">
        <v>39730</v>
      </c>
      <c r="B284" s="46">
        <f t="shared" si="5"/>
        <v>84803.97</v>
      </c>
      <c r="C284" s="144">
        <v>50</v>
      </c>
    </row>
    <row r="285" spans="1:3" ht="12.75">
      <c r="A285" s="45">
        <v>39731</v>
      </c>
      <c r="B285" s="46">
        <f t="shared" si="5"/>
        <v>84849.97</v>
      </c>
      <c r="C285" s="144">
        <v>46</v>
      </c>
    </row>
    <row r="286" spans="1:3" ht="12.75">
      <c r="A286" s="45">
        <v>39732</v>
      </c>
      <c r="B286" s="46">
        <f t="shared" si="5"/>
        <v>84899.97</v>
      </c>
      <c r="C286" s="144">
        <v>50</v>
      </c>
    </row>
    <row r="287" spans="1:3" ht="12.75">
      <c r="A287" s="45">
        <v>39733</v>
      </c>
      <c r="B287" s="46">
        <f t="shared" si="5"/>
        <v>84949.97</v>
      </c>
      <c r="C287" s="144">
        <v>50</v>
      </c>
    </row>
    <row r="288" spans="1:3" ht="12.75">
      <c r="A288" s="45">
        <v>39734</v>
      </c>
      <c r="B288" s="46">
        <f t="shared" si="5"/>
        <v>84999.97</v>
      </c>
      <c r="C288" s="144">
        <v>50</v>
      </c>
    </row>
    <row r="289" spans="1:3" ht="12.75">
      <c r="A289" s="45">
        <v>39735</v>
      </c>
      <c r="B289" s="46">
        <f t="shared" si="5"/>
        <v>85049.97</v>
      </c>
      <c r="C289" s="144">
        <v>50</v>
      </c>
    </row>
    <row r="290" spans="1:3" ht="12.75">
      <c r="A290" s="45">
        <v>39736</v>
      </c>
      <c r="B290" s="46">
        <f t="shared" si="5"/>
        <v>85099.97</v>
      </c>
      <c r="C290" s="144">
        <v>50</v>
      </c>
    </row>
    <row r="291" spans="1:3" ht="12.75">
      <c r="A291" s="45">
        <v>39737</v>
      </c>
      <c r="B291" s="46">
        <f t="shared" si="5"/>
        <v>85149.97</v>
      </c>
      <c r="C291" s="144">
        <v>50</v>
      </c>
    </row>
    <row r="292" spans="1:3" ht="12.75">
      <c r="A292" s="45">
        <v>39738</v>
      </c>
      <c r="B292" s="46">
        <f t="shared" si="5"/>
        <v>85199.97</v>
      </c>
      <c r="C292" s="144">
        <v>50</v>
      </c>
    </row>
    <row r="293" spans="1:3" ht="12.75">
      <c r="A293" s="45">
        <v>39739</v>
      </c>
      <c r="B293" s="46">
        <f t="shared" si="5"/>
        <v>85249.97</v>
      </c>
      <c r="C293" s="144">
        <v>50</v>
      </c>
    </row>
    <row r="294" spans="1:3" ht="12.75">
      <c r="A294" s="45">
        <v>39740</v>
      </c>
      <c r="B294" s="46">
        <f t="shared" si="5"/>
        <v>85299.97</v>
      </c>
      <c r="C294" s="144">
        <v>50</v>
      </c>
    </row>
    <row r="295" spans="1:3" ht="12.75">
      <c r="A295" s="45">
        <v>39741</v>
      </c>
      <c r="B295" s="46">
        <f t="shared" si="5"/>
        <v>85349.97</v>
      </c>
      <c r="C295" s="144">
        <v>50</v>
      </c>
    </row>
    <row r="296" spans="1:3" ht="12.75">
      <c r="A296" s="45">
        <v>39742</v>
      </c>
      <c r="B296" s="46">
        <f t="shared" si="5"/>
        <v>85406.97</v>
      </c>
      <c r="C296" s="144">
        <v>57</v>
      </c>
    </row>
    <row r="297" spans="1:3" ht="12.75">
      <c r="A297" s="45">
        <v>39743</v>
      </c>
      <c r="B297" s="46">
        <f t="shared" si="5"/>
        <v>85486.97</v>
      </c>
      <c r="C297" s="144">
        <v>80</v>
      </c>
    </row>
    <row r="298" spans="1:3" ht="12.75">
      <c r="A298" s="45">
        <v>39744</v>
      </c>
      <c r="B298" s="46">
        <f t="shared" si="5"/>
        <v>85536.97</v>
      </c>
      <c r="C298" s="144">
        <v>50</v>
      </c>
    </row>
    <row r="299" spans="1:3" ht="12.75">
      <c r="A299" s="45">
        <v>39745</v>
      </c>
      <c r="B299" s="46">
        <f t="shared" si="5"/>
        <v>85586.97</v>
      </c>
      <c r="C299" s="144">
        <v>50</v>
      </c>
    </row>
    <row r="300" spans="1:3" ht="12.75">
      <c r="A300" s="45">
        <v>39746</v>
      </c>
      <c r="B300" s="46">
        <f t="shared" si="5"/>
        <v>85636.97</v>
      </c>
      <c r="C300" s="144">
        <v>50</v>
      </c>
    </row>
    <row r="301" spans="1:3" ht="12.75">
      <c r="A301" s="45">
        <v>39747</v>
      </c>
      <c r="B301" s="46">
        <f t="shared" si="5"/>
        <v>85656.97</v>
      </c>
      <c r="C301" s="144">
        <v>20</v>
      </c>
    </row>
    <row r="302" spans="1:3" ht="12.75">
      <c r="A302" s="45">
        <v>39748</v>
      </c>
      <c r="B302" s="46">
        <f t="shared" si="5"/>
        <v>85676.97</v>
      </c>
      <c r="C302" s="144">
        <v>20</v>
      </c>
    </row>
    <row r="303" spans="1:3" ht="12.75">
      <c r="A303" s="45">
        <v>39749</v>
      </c>
      <c r="B303" s="46">
        <f t="shared" si="5"/>
        <v>85696.97</v>
      </c>
      <c r="C303" s="144">
        <v>20</v>
      </c>
    </row>
    <row r="304" spans="1:3" ht="12.75">
      <c r="A304" s="45">
        <v>39750</v>
      </c>
      <c r="B304" s="46">
        <f t="shared" si="5"/>
        <v>85716.97</v>
      </c>
      <c r="C304" s="144">
        <v>20</v>
      </c>
    </row>
    <row r="305" spans="1:3" ht="12.75">
      <c r="A305" s="45">
        <v>39751</v>
      </c>
      <c r="B305" s="46">
        <f t="shared" si="5"/>
        <v>85736.97</v>
      </c>
      <c r="C305" s="144">
        <v>20</v>
      </c>
    </row>
    <row r="306" spans="1:3" ht="12.75">
      <c r="A306" s="45">
        <v>39752</v>
      </c>
      <c r="B306" s="46">
        <f t="shared" si="5"/>
        <v>85761.97</v>
      </c>
      <c r="C306" s="144">
        <v>25</v>
      </c>
    </row>
    <row r="307" spans="1:3" ht="12.75">
      <c r="A307" s="43">
        <v>39753</v>
      </c>
      <c r="B307" s="44">
        <f t="shared" si="5"/>
        <v>85791.97</v>
      </c>
      <c r="C307" s="44">
        <v>30</v>
      </c>
    </row>
    <row r="308" spans="1:3" ht="12.75">
      <c r="A308" s="43">
        <v>39754</v>
      </c>
      <c r="B308" s="44">
        <f t="shared" si="5"/>
        <v>85821.97</v>
      </c>
      <c r="C308" s="44">
        <v>30</v>
      </c>
    </row>
    <row r="309" spans="1:3" ht="12.75">
      <c r="A309" s="43">
        <v>39755</v>
      </c>
      <c r="B309" s="44">
        <f t="shared" si="5"/>
        <v>85851.97</v>
      </c>
      <c r="C309" s="44">
        <v>30</v>
      </c>
    </row>
    <row r="310" spans="1:3" ht="12.75">
      <c r="A310" s="43">
        <v>39756</v>
      </c>
      <c r="B310" s="44">
        <f t="shared" si="5"/>
        <v>85881.97</v>
      </c>
      <c r="C310" s="44">
        <v>30</v>
      </c>
    </row>
    <row r="311" spans="1:3" ht="12.75">
      <c r="A311" s="43">
        <v>39757</v>
      </c>
      <c r="B311" s="44">
        <f t="shared" si="5"/>
        <v>85911.97</v>
      </c>
      <c r="C311" s="44">
        <v>30</v>
      </c>
    </row>
    <row r="312" spans="1:3" ht="12.75">
      <c r="A312" s="43">
        <v>39758</v>
      </c>
      <c r="B312" s="44">
        <f t="shared" si="5"/>
        <v>85941.97</v>
      </c>
      <c r="C312" s="44">
        <v>30</v>
      </c>
    </row>
    <row r="313" spans="1:3" ht="12.75">
      <c r="A313" s="43">
        <v>39759</v>
      </c>
      <c r="B313" s="44">
        <f t="shared" si="5"/>
        <v>85971.97</v>
      </c>
      <c r="C313" s="44">
        <v>30</v>
      </c>
    </row>
    <row r="314" spans="1:3" ht="12.75">
      <c r="A314" s="43">
        <v>39760</v>
      </c>
      <c r="B314" s="44">
        <f aca="true" t="shared" si="6" ref="B314:B367">IF(C314&gt;1,B313+C314,"-")</f>
        <v>86001.97</v>
      </c>
      <c r="C314" s="44">
        <v>30</v>
      </c>
    </row>
    <row r="315" spans="1:3" ht="12.75">
      <c r="A315" s="43">
        <v>39761</v>
      </c>
      <c r="B315" s="44">
        <f t="shared" si="6"/>
        <v>86031.97</v>
      </c>
      <c r="C315" s="44">
        <v>30</v>
      </c>
    </row>
    <row r="316" spans="1:3" ht="12.75">
      <c r="A316" s="43">
        <v>39762</v>
      </c>
      <c r="B316" s="44">
        <f t="shared" si="6"/>
        <v>86061.97</v>
      </c>
      <c r="C316" s="44">
        <v>30</v>
      </c>
    </row>
    <row r="317" spans="1:3" ht="12.75">
      <c r="A317" s="43">
        <v>39763</v>
      </c>
      <c r="B317" s="44">
        <f t="shared" si="6"/>
        <v>86091.97</v>
      </c>
      <c r="C317" s="44">
        <v>30</v>
      </c>
    </row>
    <row r="318" spans="1:3" ht="12.75">
      <c r="A318" s="43">
        <v>39764</v>
      </c>
      <c r="B318" s="44">
        <f t="shared" si="6"/>
        <v>86121.97</v>
      </c>
      <c r="C318" s="44">
        <v>30</v>
      </c>
    </row>
    <row r="319" spans="1:3" ht="12.75">
      <c r="A319" s="43">
        <v>39765</v>
      </c>
      <c r="B319" s="44">
        <f t="shared" si="6"/>
        <v>86132.97</v>
      </c>
      <c r="C319" s="44">
        <v>11</v>
      </c>
    </row>
    <row r="320" spans="1:3" ht="12.75">
      <c r="A320" s="43">
        <v>39766</v>
      </c>
      <c r="B320" s="44">
        <f t="shared" si="6"/>
        <v>86142.97</v>
      </c>
      <c r="C320" s="44">
        <v>10</v>
      </c>
    </row>
    <row r="321" spans="1:3" ht="12.75">
      <c r="A321" s="43">
        <v>39767</v>
      </c>
      <c r="B321" s="44">
        <f t="shared" si="6"/>
        <v>86152.97</v>
      </c>
      <c r="C321" s="44">
        <v>10</v>
      </c>
    </row>
    <row r="322" spans="1:3" ht="12.75">
      <c r="A322" s="43">
        <v>39768</v>
      </c>
      <c r="B322" s="44">
        <f t="shared" si="6"/>
        <v>86157.97</v>
      </c>
      <c r="C322" s="44">
        <v>5</v>
      </c>
    </row>
    <row r="323" spans="1:3" ht="12.75">
      <c r="A323" s="43">
        <v>39769</v>
      </c>
      <c r="B323" s="44">
        <f t="shared" si="6"/>
        <v>86207.97</v>
      </c>
      <c r="C323" s="44">
        <v>50</v>
      </c>
    </row>
    <row r="324" spans="1:3" ht="12.75">
      <c r="A324" s="43">
        <v>39770</v>
      </c>
      <c r="B324" s="44">
        <f t="shared" si="6"/>
        <v>86257.97</v>
      </c>
      <c r="C324" s="44">
        <v>50</v>
      </c>
    </row>
    <row r="325" spans="1:3" ht="12.75">
      <c r="A325" s="43">
        <v>39771</v>
      </c>
      <c r="B325" s="44">
        <f t="shared" si="6"/>
        <v>86269.97</v>
      </c>
      <c r="C325" s="44">
        <v>12</v>
      </c>
    </row>
    <row r="326" spans="1:3" ht="12.75">
      <c r="A326" s="43">
        <v>39772</v>
      </c>
      <c r="B326" s="44">
        <f t="shared" si="6"/>
        <v>86289.97</v>
      </c>
      <c r="C326" s="44">
        <v>20</v>
      </c>
    </row>
    <row r="327" spans="1:3" ht="12.75">
      <c r="A327" s="43">
        <v>39773</v>
      </c>
      <c r="B327" s="44">
        <f t="shared" si="6"/>
        <v>86309.97</v>
      </c>
      <c r="C327" s="44">
        <v>20</v>
      </c>
    </row>
    <row r="328" spans="1:3" ht="12.75">
      <c r="A328" s="43">
        <v>39774</v>
      </c>
      <c r="B328" s="44">
        <f t="shared" si="6"/>
        <v>86329.97</v>
      </c>
      <c r="C328" s="44">
        <v>20</v>
      </c>
    </row>
    <row r="329" spans="1:3" ht="12.75">
      <c r="A329" s="43">
        <v>39775</v>
      </c>
      <c r="B329" s="44">
        <f t="shared" si="6"/>
        <v>86349.97</v>
      </c>
      <c r="C329" s="44">
        <v>20</v>
      </c>
    </row>
    <row r="330" spans="1:3" ht="12.75">
      <c r="A330" s="43">
        <v>39776</v>
      </c>
      <c r="B330" s="44">
        <f t="shared" si="6"/>
        <v>86369.97</v>
      </c>
      <c r="C330" s="44">
        <v>20</v>
      </c>
    </row>
    <row r="331" spans="1:3" ht="12.75">
      <c r="A331" s="43">
        <v>39777</v>
      </c>
      <c r="B331" s="44">
        <f t="shared" si="6"/>
        <v>86389.97</v>
      </c>
      <c r="C331" s="44">
        <v>20</v>
      </c>
    </row>
    <row r="332" spans="1:3" ht="12.75">
      <c r="A332" s="43">
        <v>39778</v>
      </c>
      <c r="B332" s="44">
        <f t="shared" si="6"/>
        <v>86409.97</v>
      </c>
      <c r="C332" s="44">
        <v>20</v>
      </c>
    </row>
    <row r="333" spans="1:3" ht="12.75">
      <c r="A333" s="43">
        <v>39779</v>
      </c>
      <c r="B333" s="44">
        <f t="shared" si="6"/>
        <v>86459.97</v>
      </c>
      <c r="C333" s="44">
        <v>50</v>
      </c>
    </row>
    <row r="334" spans="1:3" ht="12.75">
      <c r="A334" s="43">
        <v>39780</v>
      </c>
      <c r="B334" s="44">
        <f t="shared" si="6"/>
        <v>86484.97</v>
      </c>
      <c r="C334" s="44">
        <v>25</v>
      </c>
    </row>
    <row r="335" spans="1:3" ht="12.75">
      <c r="A335" s="43">
        <v>39781</v>
      </c>
      <c r="B335" s="44">
        <f t="shared" si="6"/>
        <v>86509.97</v>
      </c>
      <c r="C335" s="44">
        <v>25</v>
      </c>
    </row>
    <row r="336" spans="1:3" ht="12.75">
      <c r="A336" s="43">
        <v>39782</v>
      </c>
      <c r="B336" s="44">
        <f t="shared" si="6"/>
        <v>86534.97</v>
      </c>
      <c r="C336" s="44">
        <v>25</v>
      </c>
    </row>
    <row r="337" spans="1:3" ht="12.75">
      <c r="A337" s="45">
        <v>39783</v>
      </c>
      <c r="B337" s="144">
        <f t="shared" si="6"/>
        <v>86544.97</v>
      </c>
      <c r="C337" s="144">
        <v>10</v>
      </c>
    </row>
    <row r="338" spans="1:3" ht="12.75">
      <c r="A338" s="45">
        <v>39784</v>
      </c>
      <c r="B338" s="144">
        <f t="shared" si="6"/>
        <v>86554.97</v>
      </c>
      <c r="C338" s="144">
        <v>10</v>
      </c>
    </row>
    <row r="339" spans="1:3" ht="12.75">
      <c r="A339" s="45">
        <v>39785</v>
      </c>
      <c r="B339" s="144">
        <f t="shared" si="6"/>
        <v>86564.97</v>
      </c>
      <c r="C339" s="144">
        <v>10</v>
      </c>
    </row>
    <row r="340" spans="1:3" ht="12.75">
      <c r="A340" s="45">
        <v>39786</v>
      </c>
      <c r="B340" s="144">
        <f t="shared" si="6"/>
        <v>86574.97</v>
      </c>
      <c r="C340" s="144">
        <v>10</v>
      </c>
    </row>
    <row r="341" spans="1:3" ht="12.75">
      <c r="A341" s="45">
        <v>39787</v>
      </c>
      <c r="B341" s="144">
        <f t="shared" si="6"/>
        <v>86584.97</v>
      </c>
      <c r="C341" s="144">
        <v>10</v>
      </c>
    </row>
    <row r="342" spans="1:3" ht="12.75">
      <c r="A342" s="45">
        <v>39788</v>
      </c>
      <c r="B342" s="144">
        <f t="shared" si="6"/>
        <v>86594.97</v>
      </c>
      <c r="C342" s="144">
        <v>10</v>
      </c>
    </row>
    <row r="343" spans="1:3" ht="12.75">
      <c r="A343" s="45">
        <v>39789</v>
      </c>
      <c r="B343" s="144">
        <f t="shared" si="6"/>
        <v>86604.97</v>
      </c>
      <c r="C343" s="144">
        <v>10</v>
      </c>
    </row>
    <row r="344" spans="1:3" ht="12.75">
      <c r="A344" s="45">
        <v>39790</v>
      </c>
      <c r="B344" s="144">
        <f t="shared" si="6"/>
        <v>86614.97</v>
      </c>
      <c r="C344" s="144">
        <v>10</v>
      </c>
    </row>
    <row r="345" spans="1:3" ht="12.75">
      <c r="A345" s="45">
        <v>39791</v>
      </c>
      <c r="B345" s="144">
        <f t="shared" si="6"/>
        <v>86624.97</v>
      </c>
      <c r="C345" s="144">
        <v>10</v>
      </c>
    </row>
    <row r="346" spans="1:3" ht="12.75">
      <c r="A346" s="45">
        <v>39792</v>
      </c>
      <c r="B346" s="144">
        <f t="shared" si="6"/>
        <v>86634.97</v>
      </c>
      <c r="C346" s="144">
        <v>10</v>
      </c>
    </row>
    <row r="347" spans="1:3" ht="12.75">
      <c r="A347" s="45">
        <v>39793</v>
      </c>
      <c r="B347" s="144">
        <f t="shared" si="6"/>
        <v>86644.97</v>
      </c>
      <c r="C347" s="144">
        <v>10</v>
      </c>
    </row>
    <row r="348" spans="1:3" ht="12.75">
      <c r="A348" s="45">
        <v>39794</v>
      </c>
      <c r="B348" s="144">
        <f t="shared" si="6"/>
        <v>86654.97</v>
      </c>
      <c r="C348" s="144">
        <v>10</v>
      </c>
    </row>
    <row r="349" spans="1:3" ht="12.75">
      <c r="A349" s="45">
        <v>39795</v>
      </c>
      <c r="B349" s="144">
        <f t="shared" si="6"/>
        <v>86657.97</v>
      </c>
      <c r="C349" s="144">
        <v>3</v>
      </c>
    </row>
    <row r="350" spans="1:3" ht="12.75">
      <c r="A350" s="45">
        <v>39796</v>
      </c>
      <c r="B350" s="144">
        <f t="shared" si="6"/>
        <v>86667.97</v>
      </c>
      <c r="C350" s="144">
        <v>10</v>
      </c>
    </row>
    <row r="351" spans="1:3" ht="12.75">
      <c r="A351" s="45">
        <v>39797</v>
      </c>
      <c r="B351" s="144">
        <f t="shared" si="6"/>
        <v>86682.97</v>
      </c>
      <c r="C351" s="144">
        <v>15</v>
      </c>
    </row>
    <row r="352" spans="1:3" ht="12.75">
      <c r="A352" s="45">
        <v>39798</v>
      </c>
      <c r="B352" s="144">
        <f t="shared" si="6"/>
        <v>86702.97</v>
      </c>
      <c r="C352" s="144">
        <v>20</v>
      </c>
    </row>
    <row r="353" spans="1:3" ht="12.75">
      <c r="A353" s="45">
        <v>39799</v>
      </c>
      <c r="B353" s="144">
        <f t="shared" si="6"/>
        <v>86722.97</v>
      </c>
      <c r="C353" s="144">
        <v>20</v>
      </c>
    </row>
    <row r="354" spans="1:3" ht="12.75">
      <c r="A354" s="45">
        <v>39800</v>
      </c>
      <c r="B354" s="144">
        <f t="shared" si="6"/>
        <v>86742.97</v>
      </c>
      <c r="C354" s="144">
        <v>20</v>
      </c>
    </row>
    <row r="355" spans="1:3" ht="12.75">
      <c r="A355" s="45">
        <v>39801</v>
      </c>
      <c r="B355" s="144">
        <f t="shared" si="6"/>
        <v>86762.97</v>
      </c>
      <c r="C355" s="144">
        <v>20</v>
      </c>
    </row>
    <row r="356" spans="1:3" ht="12.75">
      <c r="A356" s="45">
        <v>39802</v>
      </c>
      <c r="B356" s="144">
        <f t="shared" si="6"/>
        <v>86782.97</v>
      </c>
      <c r="C356" s="144">
        <v>20</v>
      </c>
    </row>
    <row r="357" spans="1:3" ht="12.75">
      <c r="A357" s="45">
        <v>39803</v>
      </c>
      <c r="B357" s="144">
        <f t="shared" si="6"/>
        <v>86802.97</v>
      </c>
      <c r="C357" s="144">
        <v>20</v>
      </c>
    </row>
    <row r="358" spans="1:3" ht="12.75">
      <c r="A358" s="45">
        <v>39804</v>
      </c>
      <c r="B358" s="144">
        <f t="shared" si="6"/>
        <v>86822.97</v>
      </c>
      <c r="C358" s="144">
        <v>20</v>
      </c>
    </row>
    <row r="359" spans="1:3" ht="12.75">
      <c r="A359" s="45">
        <v>39805</v>
      </c>
      <c r="B359" s="144">
        <f t="shared" si="6"/>
        <v>86842.97</v>
      </c>
      <c r="C359" s="144">
        <v>20</v>
      </c>
    </row>
    <row r="360" spans="1:3" ht="12.75">
      <c r="A360" s="45">
        <v>39806</v>
      </c>
      <c r="B360" s="144">
        <f t="shared" si="6"/>
        <v>86862.97</v>
      </c>
      <c r="C360" s="144">
        <v>20</v>
      </c>
    </row>
    <row r="361" spans="1:3" ht="12.75">
      <c r="A361" s="45">
        <v>39807</v>
      </c>
      <c r="B361" s="144">
        <f t="shared" si="6"/>
        <v>86882.97</v>
      </c>
      <c r="C361" s="144">
        <v>20</v>
      </c>
    </row>
    <row r="362" spans="1:3" ht="12.75">
      <c r="A362" s="45">
        <v>39808</v>
      </c>
      <c r="B362" s="144">
        <f t="shared" si="6"/>
        <v>86902.97</v>
      </c>
      <c r="C362" s="144">
        <v>20</v>
      </c>
    </row>
    <row r="363" spans="1:3" ht="12.75">
      <c r="A363" s="45">
        <v>39809</v>
      </c>
      <c r="B363" s="144">
        <f t="shared" si="6"/>
        <v>86922.97</v>
      </c>
      <c r="C363" s="144">
        <v>20</v>
      </c>
    </row>
    <row r="364" spans="1:3" ht="12.75">
      <c r="A364" s="45">
        <v>39810</v>
      </c>
      <c r="B364" s="144">
        <f t="shared" si="6"/>
        <v>86932.97</v>
      </c>
      <c r="C364" s="144">
        <v>10</v>
      </c>
    </row>
    <row r="365" spans="1:3" ht="12.75">
      <c r="A365" s="45">
        <v>39811</v>
      </c>
      <c r="B365" s="144">
        <f t="shared" si="6"/>
        <v>86942.97</v>
      </c>
      <c r="C365" s="144">
        <v>10</v>
      </c>
    </row>
    <row r="366" spans="1:3" ht="12.75">
      <c r="A366" s="45">
        <v>39812</v>
      </c>
      <c r="B366" s="144">
        <f t="shared" si="6"/>
        <v>86952.97</v>
      </c>
      <c r="C366" s="144">
        <v>10</v>
      </c>
    </row>
    <row r="367" spans="1:3" ht="12.75">
      <c r="A367" s="45">
        <v>39813</v>
      </c>
      <c r="B367" s="144">
        <f t="shared" si="6"/>
        <v>86962.97</v>
      </c>
      <c r="C367" s="144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Friedmann</dc:creator>
  <cp:keywords/>
  <dc:description/>
  <cp:lastModifiedBy>Martin Höß</cp:lastModifiedBy>
  <cp:lastPrinted>2009-01-01T15:16:47Z</cp:lastPrinted>
  <dcterms:created xsi:type="dcterms:W3CDTF">2005-12-03T16:43:13Z</dcterms:created>
  <dcterms:modified xsi:type="dcterms:W3CDTF">2009-01-09T14:09:29Z</dcterms:modified>
  <cp:category/>
  <cp:version/>
  <cp:contentType/>
  <cp:contentStatus/>
</cp:coreProperties>
</file>